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2000" windowHeight="7920"/>
  </bookViews>
  <sheets>
    <sheet name="ESTADO DE RESULTADO" sheetId="1" r:id="rId1"/>
    <sheet name="GASTOS DE OPERACION" sheetId="3" r:id="rId2"/>
    <sheet name="GASTOS DE OPERACION 1" sheetId="2" r:id="rId3"/>
    <sheet name="GASTOS DE OPERACION 2" sheetId="4" r:id="rId4"/>
    <sheet name="GASTOS DE OPERACION 2 O. G." sheetId="5" r:id="rId5"/>
    <sheet name="FORMATO" sheetId="6" r:id="rId6"/>
  </sheets>
  <calcPr calcId="145621"/>
</workbook>
</file>

<file path=xl/calcChain.xml><?xml version="1.0" encoding="utf-8"?>
<calcChain xmlns="http://schemas.openxmlformats.org/spreadsheetml/2006/main">
  <c r="G29" i="5" l="1"/>
  <c r="F24" i="5"/>
  <c r="F27" i="5"/>
  <c r="E20" i="5"/>
  <c r="E16" i="5"/>
  <c r="F20" i="5" s="1"/>
  <c r="E13" i="5"/>
  <c r="E8" i="5"/>
  <c r="F13" i="5" s="1"/>
  <c r="G20" i="5" s="1"/>
  <c r="G21" i="5" s="1"/>
  <c r="F20" i="4"/>
  <c r="F13" i="4"/>
  <c r="G20" i="4" s="1"/>
  <c r="G21" i="4" s="1"/>
  <c r="F27" i="4"/>
  <c r="F24" i="4"/>
  <c r="E16" i="4"/>
  <c r="E20" i="4"/>
  <c r="E13" i="4"/>
  <c r="E8" i="4"/>
  <c r="F27" i="2"/>
  <c r="F24" i="2"/>
  <c r="G28" i="2" s="1"/>
  <c r="F24" i="3"/>
  <c r="F21" i="3"/>
  <c r="G25" i="3" s="1"/>
  <c r="F8" i="3"/>
  <c r="F17" i="3"/>
  <c r="G17" i="3" s="1"/>
  <c r="G18" i="3" s="1"/>
  <c r="F13" i="3"/>
  <c r="G20" i="2"/>
  <c r="G21" i="2" s="1"/>
  <c r="F20" i="2"/>
  <c r="E17" i="2"/>
  <c r="E20" i="2"/>
  <c r="F13" i="2"/>
  <c r="F8" i="2"/>
  <c r="G44" i="1"/>
  <c r="G41" i="1"/>
  <c r="H45" i="1" s="1"/>
  <c r="F37" i="1"/>
  <c r="F33" i="1"/>
  <c r="F30" i="1"/>
  <c r="F25" i="1"/>
  <c r="F13" i="1"/>
  <c r="F11" i="1"/>
  <c r="G6" i="1"/>
  <c r="H7" i="1" s="1"/>
  <c r="G28" i="5" l="1"/>
  <c r="G30" i="5" s="1"/>
  <c r="G31" i="5" s="1"/>
  <c r="G28" i="4"/>
  <c r="G29" i="4" s="1"/>
  <c r="G30" i="4" s="1"/>
  <c r="G31" i="4" s="1"/>
  <c r="G29" i="2"/>
  <c r="G26" i="3"/>
  <c r="G30" i="1"/>
  <c r="G37" i="1"/>
  <c r="G14" i="1"/>
  <c r="G15" i="1" s="1"/>
  <c r="H17" i="1" s="1"/>
  <c r="H18" i="1" s="1"/>
  <c r="G30" i="2" l="1"/>
  <c r="G31" i="2" s="1"/>
  <c r="G27" i="3"/>
  <c r="G28" i="3" s="1"/>
  <c r="H37" i="1"/>
  <c r="H38" i="1" s="1"/>
  <c r="H46" i="1" s="1"/>
  <c r="H47" i="1" l="1"/>
  <c r="H48" i="1" s="1"/>
</calcChain>
</file>

<file path=xl/sharedStrings.xml><?xml version="1.0" encoding="utf-8"?>
<sst xmlns="http://schemas.openxmlformats.org/spreadsheetml/2006/main" count="249" uniqueCount="73">
  <si>
    <t>DEVOLUCIONES SOBRE VENTAS</t>
  </si>
  <si>
    <t>REBAJAS SOBRE VENTAS</t>
  </si>
  <si>
    <t>VENTAS NETAS</t>
  </si>
  <si>
    <t>INVENTARIO INICIAL</t>
  </si>
  <si>
    <t>VENTAS TOTALES</t>
  </si>
  <si>
    <t>COMPRAS</t>
  </si>
  <si>
    <t>GASTOS SOBRE COMPRAS</t>
  </si>
  <si>
    <t>COMPRAS TOTALES</t>
  </si>
  <si>
    <t>DEVOLUCIONES SOBRE COMPRAS</t>
  </si>
  <si>
    <t>REBAJAS SOBRE COMPRAS</t>
  </si>
  <si>
    <t>COMPRAS NETAS</t>
  </si>
  <si>
    <t xml:space="preserve">MERCADERIA DISPONIBLE </t>
  </si>
  <si>
    <t>INVENTARIO FINAL</t>
  </si>
  <si>
    <t>COSTO DE VENTA</t>
  </si>
  <si>
    <t>UTILIDAD BRUTA</t>
  </si>
  <si>
    <t>GASTOS DE OPERACIÓN</t>
  </si>
  <si>
    <t>GASTOS DE VENTAS</t>
  </si>
  <si>
    <t>GASTOS DE ADMINISTRACION</t>
  </si>
  <si>
    <t>GASTOS FINANCIEROS</t>
  </si>
  <si>
    <t>UTILIDAD DE OPERACIÓN</t>
  </si>
  <si>
    <t>OTROS GASTOS</t>
  </si>
  <si>
    <t>IMPUESTO SOBRE LA RENTA (25%)</t>
  </si>
  <si>
    <r>
      <t>F.</t>
    </r>
    <r>
      <rPr>
        <u/>
        <sz val="11"/>
        <color theme="1"/>
        <rFont val="Calibri"/>
        <family val="2"/>
        <scheme val="minor"/>
      </rPr>
      <t xml:space="preserve">                                    .</t>
    </r>
  </si>
  <si>
    <r>
      <t>F.</t>
    </r>
    <r>
      <rPr>
        <u/>
        <sz val="11"/>
        <color theme="1"/>
        <rFont val="Calibri"/>
        <family val="2"/>
        <scheme val="minor"/>
      </rPr>
      <t xml:space="preserve">                                       .</t>
    </r>
  </si>
  <si>
    <r>
      <t xml:space="preserve">          F.</t>
    </r>
    <r>
      <rPr>
        <u/>
        <sz val="11"/>
        <color theme="1"/>
        <rFont val="Calibri"/>
        <family val="2"/>
        <scheme val="minor"/>
      </rPr>
      <t xml:space="preserve">                                          .</t>
    </r>
  </si>
  <si>
    <t>REPRESENTANTE LEGAL</t>
  </si>
  <si>
    <t>CONTADOR GENERAL</t>
  </si>
  <si>
    <t>AUDITOR EXTERNO</t>
  </si>
  <si>
    <t>Estado De Resultados Del 01 De Enero Al 31 De Diciembre</t>
  </si>
  <si>
    <t>PAPELERIA Y UTILES</t>
  </si>
  <si>
    <t>RENTA DE ALMACEN</t>
  </si>
  <si>
    <t>PROPAGANDA Y PUBLICIDAD</t>
  </si>
  <si>
    <t>SUELDOS DE AGENTES Y DEPENDIENTES</t>
  </si>
  <si>
    <t>COMISIONES DE AGENTES Y VENDEDORES</t>
  </si>
  <si>
    <t>CONSUMO DE LUZ</t>
  </si>
  <si>
    <t>RENTA DE LAS OFICINAS</t>
  </si>
  <si>
    <t>SUELDO DEL PERSONAL DE OFICINAS</t>
  </si>
  <si>
    <t>PRODUCTOS FINANCIEROS</t>
  </si>
  <si>
    <t>INTERESES COBRADOS</t>
  </si>
  <si>
    <t>UTILIDAD EN CAMBIOS</t>
  </si>
  <si>
    <t>INTERESES PAGADOS</t>
  </si>
  <si>
    <t>PERDIDA EN CAMBIOS</t>
  </si>
  <si>
    <t>GASTOS DE SITUACION</t>
  </si>
  <si>
    <t>PERDIDA EN VENTA DE MOBILIARIO</t>
  </si>
  <si>
    <t>PERDIDA EN VENTA DE ACCIONES</t>
  </si>
  <si>
    <t>OTROS PRODUCTOS</t>
  </si>
  <si>
    <t>COMISIONES COBRADAS</t>
  </si>
  <si>
    <t>DIVIDENDOS COBRADOS</t>
  </si>
  <si>
    <t>PERDIDA NETA ENTRE OTROS GASTOS Y PRODUCTOS</t>
  </si>
  <si>
    <t>"COMERCIAL MERCANTIL" S.A.</t>
  </si>
  <si>
    <t>IMPUESTO SOBRE LA RENTA (30%)</t>
  </si>
  <si>
    <t xml:space="preserve">UTILIDAD ANTES DE RESERVA E ISR </t>
  </si>
  <si>
    <t>UTILIDAD ANTES DE RESERVA E ISR</t>
  </si>
  <si>
    <t>UTILIDAD NETA DEL EJERCICIO</t>
  </si>
  <si>
    <t>"EMPRESA" S.A. DE C.V.</t>
  </si>
  <si>
    <t>INGRESOS DE OPERACIÓN</t>
  </si>
  <si>
    <t>COSTOS</t>
  </si>
  <si>
    <t>GASTOS</t>
  </si>
  <si>
    <t>COMISIONES</t>
  </si>
  <si>
    <t>ALQUILERES</t>
  </si>
  <si>
    <t>PUBLICIDAD</t>
  </si>
  <si>
    <t>OTROS</t>
  </si>
  <si>
    <t>MANTENIMIENTO DE EQUIPO DE REPARTO</t>
  </si>
  <si>
    <t>SALARIOS</t>
  </si>
  <si>
    <t>SERVICIOS BASICOS</t>
  </si>
  <si>
    <t>DESCUENTROS SOBRE VENTAS</t>
  </si>
  <si>
    <t>PAGO DE PRESTAMOS</t>
  </si>
  <si>
    <t>PAGO DE INTERESES</t>
  </si>
  <si>
    <t>OTROS INGRESOS</t>
  </si>
  <si>
    <t xml:space="preserve">UTILIDAD ANTES DE RESERVA </t>
  </si>
  <si>
    <t>RESERVA LEGAL (7%)</t>
  </si>
  <si>
    <t>UTILIDAD ANTES DE IMPUESTO</t>
  </si>
  <si>
    <t>UTILIDAD NETA ENTRE OTROS GASTOS Y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</si>
</sst>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4" fontId="0" fillId="0" borderId="3" xfId="1" applyFont="1" applyBorder="1"/>
    <xf numFmtId="44" fontId="0" fillId="0" borderId="1" xfId="1" applyFont="1" applyBorder="1"/>
    <xf numFmtId="44" fontId="0" fillId="0" borderId="4" xfId="1" applyFont="1" applyBorder="1"/>
    <xf numFmtId="44" fontId="0" fillId="0" borderId="12" xfId="1" applyFont="1" applyBorder="1"/>
    <xf numFmtId="44" fontId="0" fillId="0" borderId="13" xfId="1" applyFont="1" applyBorder="1"/>
    <xf numFmtId="0" fontId="0" fillId="0" borderId="12" xfId="0" applyBorder="1"/>
    <xf numFmtId="44" fontId="0" fillId="0" borderId="10" xfId="1" applyFont="1" applyBorder="1"/>
    <xf numFmtId="0" fontId="0" fillId="0" borderId="11" xfId="0" applyBorder="1"/>
    <xf numFmtId="0" fontId="0" fillId="0" borderId="14" xfId="0" applyBorder="1"/>
    <xf numFmtId="0" fontId="0" fillId="0" borderId="14" xfId="0" applyBorder="1" applyAlignment="1"/>
    <xf numFmtId="0" fontId="2" fillId="0" borderId="0" xfId="0" applyFont="1" applyBorder="1" applyAlignment="1">
      <alignment horizontal="center"/>
    </xf>
    <xf numFmtId="44" fontId="0" fillId="0" borderId="1" xfId="0" applyNumberFormat="1" applyBorder="1"/>
    <xf numFmtId="44" fontId="0" fillId="0" borderId="12" xfId="0" applyNumberFormat="1" applyBorder="1"/>
    <xf numFmtId="44" fontId="0" fillId="0" borderId="4" xfId="0" applyNumberFormat="1" applyBorder="1"/>
    <xf numFmtId="44" fontId="0" fillId="0" borderId="6" xfId="0" applyNumberForma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6" xfId="1" applyFont="1" applyBorder="1"/>
    <xf numFmtId="0" fontId="0" fillId="0" borderId="22" xfId="0" applyBorder="1"/>
    <xf numFmtId="44" fontId="0" fillId="0" borderId="23" xfId="1" applyFont="1" applyBorder="1"/>
    <xf numFmtId="0" fontId="0" fillId="0" borderId="23" xfId="0" applyBorder="1"/>
    <xf numFmtId="44" fontId="0" fillId="0" borderId="23" xfId="0" applyNumberFormat="1" applyBorder="1"/>
    <xf numFmtId="44" fontId="0" fillId="0" borderId="27" xfId="1" applyFont="1" applyBorder="1"/>
    <xf numFmtId="44" fontId="0" fillId="0" borderId="28" xfId="1" applyFont="1" applyBorder="1"/>
    <xf numFmtId="0" fontId="0" fillId="0" borderId="26" xfId="0" applyBorder="1"/>
    <xf numFmtId="44" fontId="5" fillId="0" borderId="26" xfId="1" applyFont="1" applyBorder="1"/>
    <xf numFmtId="0" fontId="6" fillId="0" borderId="22" xfId="0" applyFont="1" applyBorder="1" applyAlignment="1">
      <alignment horizontal="center"/>
    </xf>
    <xf numFmtId="44" fontId="0" fillId="0" borderId="2" xfId="1" applyFont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44" fontId="0" fillId="0" borderId="14" xfId="1" applyFont="1" applyBorder="1"/>
    <xf numFmtId="0" fontId="0" fillId="2" borderId="3" xfId="0" applyFill="1" applyBorder="1"/>
    <xf numFmtId="0" fontId="0" fillId="2" borderId="1" xfId="0" applyFill="1" applyBorder="1"/>
    <xf numFmtId="44" fontId="0" fillId="2" borderId="1" xfId="1" applyFont="1" applyFill="1" applyBorder="1"/>
    <xf numFmtId="44" fontId="0" fillId="2" borderId="23" xfId="1" applyFont="1" applyFill="1" applyBorder="1"/>
    <xf numFmtId="0" fontId="0" fillId="2" borderId="23" xfId="0" applyFill="1" applyBorder="1"/>
    <xf numFmtId="44" fontId="0" fillId="2" borderId="3" xfId="1" applyFont="1" applyFill="1" applyBorder="1"/>
    <xf numFmtId="44" fontId="0" fillId="2" borderId="6" xfId="1" applyFont="1" applyFill="1" applyBorder="1"/>
    <xf numFmtId="44" fontId="0" fillId="2" borderId="4" xfId="1" applyFont="1" applyFill="1" applyBorder="1"/>
    <xf numFmtId="44" fontId="0" fillId="2" borderId="23" xfId="0" applyNumberFormat="1" applyFill="1" applyBorder="1"/>
    <xf numFmtId="44" fontId="0" fillId="2" borderId="27" xfId="1" applyFont="1" applyFill="1" applyBorder="1"/>
    <xf numFmtId="0" fontId="0" fillId="3" borderId="1" xfId="0" applyFill="1" applyBorder="1"/>
    <xf numFmtId="0" fontId="0" fillId="3" borderId="3" xfId="0" applyFill="1" applyBorder="1"/>
    <xf numFmtId="44" fontId="0" fillId="3" borderId="1" xfId="1" applyFont="1" applyFill="1" applyBorder="1"/>
    <xf numFmtId="44" fontId="0" fillId="3" borderId="23" xfId="1" applyFont="1" applyFill="1" applyBorder="1"/>
    <xf numFmtId="0" fontId="0" fillId="3" borderId="23" xfId="0" applyFill="1" applyBorder="1"/>
    <xf numFmtId="44" fontId="0" fillId="3" borderId="3" xfId="1" applyFont="1" applyFill="1" applyBorder="1"/>
    <xf numFmtId="44" fontId="0" fillId="3" borderId="6" xfId="1" applyFont="1" applyFill="1" applyBorder="1"/>
    <xf numFmtId="44" fontId="0" fillId="3" borderId="4" xfId="1" applyFont="1" applyFill="1" applyBorder="1"/>
    <xf numFmtId="44" fontId="0" fillId="3" borderId="3" xfId="0" applyNumberFormat="1" applyFill="1" applyBorder="1"/>
    <xf numFmtId="44" fontId="0" fillId="3" borderId="23" xfId="0" applyNumberFormat="1" applyFill="1" applyBorder="1"/>
    <xf numFmtId="44" fontId="0" fillId="3" borderId="27" xfId="1" applyFont="1" applyFill="1" applyBorder="1"/>
    <xf numFmtId="0" fontId="0" fillId="4" borderId="1" xfId="0" applyFill="1" applyBorder="1"/>
    <xf numFmtId="0" fontId="0" fillId="4" borderId="3" xfId="0" applyFill="1" applyBorder="1"/>
    <xf numFmtId="44" fontId="0" fillId="4" borderId="1" xfId="1" applyFont="1" applyFill="1" applyBorder="1"/>
    <xf numFmtId="44" fontId="0" fillId="4" borderId="23" xfId="1" applyFont="1" applyFill="1" applyBorder="1"/>
    <xf numFmtId="0" fontId="0" fillId="4" borderId="23" xfId="0" applyFill="1" applyBorder="1"/>
    <xf numFmtId="44" fontId="0" fillId="4" borderId="3" xfId="1" applyFont="1" applyFill="1" applyBorder="1"/>
    <xf numFmtId="0" fontId="0" fillId="4" borderId="0" xfId="0" applyFill="1"/>
    <xf numFmtId="44" fontId="0" fillId="4" borderId="6" xfId="1" applyFont="1" applyFill="1" applyBorder="1"/>
    <xf numFmtId="44" fontId="0" fillId="4" borderId="4" xfId="1" applyFont="1" applyFill="1" applyBorder="1"/>
    <xf numFmtId="44" fontId="0" fillId="4" borderId="0" xfId="0" applyNumberFormat="1" applyFill="1"/>
    <xf numFmtId="44" fontId="0" fillId="4" borderId="23" xfId="0" applyNumberFormat="1" applyFill="1" applyBorder="1"/>
    <xf numFmtId="44" fontId="0" fillId="4" borderId="4" xfId="0" applyNumberFormat="1" applyFill="1" applyBorder="1"/>
    <xf numFmtId="44" fontId="0" fillId="4" borderId="2" xfId="1" applyFont="1" applyFill="1" applyBorder="1"/>
    <xf numFmtId="44" fontId="0" fillId="4" borderId="27" xfId="1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0" xfId="0" applyFill="1"/>
    <xf numFmtId="44" fontId="0" fillId="5" borderId="23" xfId="1" applyFont="1" applyFill="1" applyBorder="1"/>
    <xf numFmtId="44" fontId="0" fillId="5" borderId="3" xfId="1" applyFont="1" applyFill="1" applyBorder="1"/>
    <xf numFmtId="44" fontId="0" fillId="5" borderId="4" xfId="1" applyFont="1" applyFill="1" applyBorder="1"/>
    <xf numFmtId="44" fontId="0" fillId="5" borderId="1" xfId="0" applyNumberFormat="1" applyFill="1" applyBorder="1"/>
    <xf numFmtId="44" fontId="0" fillId="5" borderId="6" xfId="0" applyNumberFormat="1" applyFill="1" applyBorder="1"/>
    <xf numFmtId="0" fontId="0" fillId="5" borderId="2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0" fillId="5" borderId="3" xfId="0" applyNumberFormat="1" applyFont="1" applyFill="1" applyBorder="1"/>
    <xf numFmtId="44" fontId="0" fillId="5" borderId="4" xfId="0" applyNumberFormat="1" applyFill="1" applyBorder="1"/>
    <xf numFmtId="44" fontId="2" fillId="0" borderId="21" xfId="1" applyFont="1" applyBorder="1"/>
    <xf numFmtId="44" fontId="7" fillId="0" borderId="29" xfId="1" applyFont="1" applyBorder="1"/>
    <xf numFmtId="44" fontId="2" fillId="0" borderId="29" xfId="1" applyFont="1" applyBorder="1"/>
    <xf numFmtId="44" fontId="2" fillId="0" borderId="3" xfId="1" applyFont="1" applyBorder="1"/>
    <xf numFmtId="44" fontId="1" fillId="0" borderId="3" xfId="1" applyFont="1" applyBorder="1"/>
    <xf numFmtId="44" fontId="2" fillId="0" borderId="4" xfId="1" applyFont="1" applyBorder="1"/>
    <xf numFmtId="44" fontId="1" fillId="0" borderId="4" xfId="1" applyFont="1" applyBorder="1"/>
    <xf numFmtId="44" fontId="2" fillId="0" borderId="1" xfId="1" applyFont="1" applyBorder="1"/>
    <xf numFmtId="44" fontId="2" fillId="0" borderId="2" xfId="1" applyFont="1" applyBorder="1"/>
    <xf numFmtId="0" fontId="0" fillId="0" borderId="36" xfId="0" applyBorder="1"/>
    <xf numFmtId="0" fontId="0" fillId="0" borderId="0" xfId="0" applyBorder="1" applyAlignment="1"/>
    <xf numFmtId="0" fontId="0" fillId="0" borderId="35" xfId="0" applyBorder="1"/>
    <xf numFmtId="0" fontId="0" fillId="0" borderId="37" xfId="0" applyBorder="1"/>
    <xf numFmtId="0" fontId="0" fillId="0" borderId="37" xfId="0" applyBorder="1" applyAlignment="1"/>
    <xf numFmtId="44" fontId="2" fillId="0" borderId="41" xfId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37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37" zoomScaleNormal="100" zoomScalePageLayoutView="40" workbookViewId="0">
      <selection activeCell="I12" sqref="I12"/>
    </sheetView>
  </sheetViews>
  <sheetFormatPr baseColWidth="10" defaultColWidth="9.140625" defaultRowHeight="15" x14ac:dyDescent="0.25"/>
  <cols>
    <col min="1" max="1" width="3.7109375" customWidth="1"/>
    <col min="2" max="3" width="15.42578125" customWidth="1"/>
    <col min="4" max="4" width="8.28515625" customWidth="1"/>
    <col min="5" max="6" width="12.5703125" customWidth="1"/>
    <col min="7" max="7" width="13.5703125" customWidth="1"/>
    <col min="8" max="8" width="13.7109375" bestFit="1" customWidth="1"/>
  </cols>
  <sheetData>
    <row r="1" spans="1:8" ht="15.75" thickBot="1" x14ac:dyDescent="0.3"/>
    <row r="2" spans="1:8" x14ac:dyDescent="0.25">
      <c r="A2" s="15"/>
      <c r="B2" s="115" t="s">
        <v>49</v>
      </c>
      <c r="C2" s="116"/>
      <c r="D2" s="116"/>
      <c r="E2" s="116"/>
      <c r="F2" s="116"/>
      <c r="G2" s="116"/>
      <c r="H2" s="117"/>
    </row>
    <row r="3" spans="1:8" ht="15.75" thickBot="1" x14ac:dyDescent="0.3">
      <c r="A3" s="15"/>
      <c r="B3" s="118" t="s">
        <v>28</v>
      </c>
      <c r="C3" s="119"/>
      <c r="D3" s="119"/>
      <c r="E3" s="119"/>
      <c r="F3" s="119"/>
      <c r="G3" s="119"/>
      <c r="H3" s="120"/>
    </row>
    <row r="4" spans="1:8" ht="15.75" thickTop="1" x14ac:dyDescent="0.25">
      <c r="A4" s="14"/>
      <c r="B4" s="108" t="s">
        <v>4</v>
      </c>
      <c r="C4" s="109"/>
      <c r="D4" s="110"/>
      <c r="E4" s="3"/>
      <c r="F4" s="3"/>
      <c r="G4" s="7">
        <v>1950000</v>
      </c>
      <c r="H4" s="9"/>
    </row>
    <row r="5" spans="1:8" x14ac:dyDescent="0.25">
      <c r="A5" s="14"/>
      <c r="B5" s="102" t="s">
        <v>0</v>
      </c>
      <c r="C5" s="103"/>
      <c r="D5" s="104"/>
      <c r="E5" s="3"/>
      <c r="F5" s="6">
        <v>30000</v>
      </c>
      <c r="G5" s="7"/>
      <c r="H5" s="9"/>
    </row>
    <row r="6" spans="1:8" x14ac:dyDescent="0.25">
      <c r="A6" s="14"/>
      <c r="B6" s="102" t="s">
        <v>1</v>
      </c>
      <c r="C6" s="103"/>
      <c r="D6" s="104"/>
      <c r="E6" s="3"/>
      <c r="F6" s="8">
        <v>20000</v>
      </c>
      <c r="G6" s="8">
        <f>SUM(F5:F6)</f>
        <v>50000</v>
      </c>
    </row>
    <row r="7" spans="1:8" x14ac:dyDescent="0.25">
      <c r="A7" s="14"/>
      <c r="B7" s="112" t="s">
        <v>2</v>
      </c>
      <c r="C7" s="113"/>
      <c r="D7" s="114"/>
      <c r="E7" s="3"/>
      <c r="F7" s="3"/>
      <c r="G7" s="1"/>
      <c r="H7" s="9">
        <f>G4-G6</f>
        <v>1900000</v>
      </c>
    </row>
    <row r="8" spans="1:8" x14ac:dyDescent="0.25">
      <c r="A8" s="14"/>
      <c r="B8" s="102" t="s">
        <v>3</v>
      </c>
      <c r="C8" s="103"/>
      <c r="D8" s="104"/>
      <c r="E8" s="6"/>
      <c r="F8" s="3"/>
      <c r="G8" s="7">
        <v>1250000</v>
      </c>
      <c r="H8" s="11"/>
    </row>
    <row r="9" spans="1:8" x14ac:dyDescent="0.25">
      <c r="A9" s="14"/>
      <c r="B9" s="102" t="s">
        <v>5</v>
      </c>
      <c r="C9" s="103"/>
      <c r="D9" s="104"/>
      <c r="E9" s="6">
        <v>800000</v>
      </c>
      <c r="F9" s="6"/>
      <c r="G9" s="1"/>
      <c r="H9" s="11"/>
    </row>
    <row r="10" spans="1:8" x14ac:dyDescent="0.25">
      <c r="A10" s="5"/>
      <c r="B10" s="102" t="s">
        <v>6</v>
      </c>
      <c r="C10" s="103"/>
      <c r="D10" s="104"/>
      <c r="E10" s="8">
        <v>20000</v>
      </c>
      <c r="F10" s="6"/>
      <c r="G10" s="1"/>
      <c r="H10" s="11"/>
    </row>
    <row r="11" spans="1:8" x14ac:dyDescent="0.25">
      <c r="A11" s="5"/>
      <c r="B11" s="112" t="s">
        <v>7</v>
      </c>
      <c r="C11" s="113"/>
      <c r="D11" s="114"/>
      <c r="E11" s="1"/>
      <c r="F11" s="6">
        <f>SUM(E9:E10)</f>
        <v>820000</v>
      </c>
      <c r="G11" s="1"/>
      <c r="H11" s="11"/>
    </row>
    <row r="12" spans="1:8" x14ac:dyDescent="0.25">
      <c r="A12" s="5"/>
      <c r="B12" s="102" t="s">
        <v>8</v>
      </c>
      <c r="C12" s="103"/>
      <c r="D12" s="104"/>
      <c r="E12" s="7">
        <v>60000</v>
      </c>
      <c r="F12" s="6"/>
      <c r="G12" s="1"/>
      <c r="H12" s="11"/>
    </row>
    <row r="13" spans="1:8" x14ac:dyDescent="0.25">
      <c r="A13" s="5"/>
      <c r="B13" s="102" t="s">
        <v>9</v>
      </c>
      <c r="C13" s="103"/>
      <c r="D13" s="104"/>
      <c r="E13" s="7">
        <v>10000</v>
      </c>
      <c r="F13" s="8">
        <f>E12+E13</f>
        <v>70000</v>
      </c>
      <c r="G13" s="1"/>
      <c r="H13" s="11"/>
    </row>
    <row r="14" spans="1:8" x14ac:dyDescent="0.25">
      <c r="A14" s="5"/>
      <c r="B14" s="112" t="s">
        <v>10</v>
      </c>
      <c r="C14" s="113"/>
      <c r="D14" s="114"/>
      <c r="E14" s="1"/>
      <c r="F14" s="3"/>
      <c r="G14" s="8">
        <f>F11-F12-F13</f>
        <v>750000</v>
      </c>
      <c r="H14" s="11"/>
    </row>
    <row r="15" spans="1:8" x14ac:dyDescent="0.25">
      <c r="A15" s="5"/>
      <c r="B15" s="108" t="s">
        <v>11</v>
      </c>
      <c r="C15" s="109"/>
      <c r="D15" s="110"/>
      <c r="E15" s="1"/>
      <c r="F15" s="3"/>
      <c r="G15" s="7">
        <f>SUM(G8,G14)</f>
        <v>2000000</v>
      </c>
      <c r="H15" s="11"/>
    </row>
    <row r="16" spans="1:8" x14ac:dyDescent="0.25">
      <c r="A16" s="5"/>
      <c r="B16" s="102" t="s">
        <v>12</v>
      </c>
      <c r="C16" s="103"/>
      <c r="D16" s="104"/>
      <c r="E16" s="1"/>
      <c r="F16" s="3"/>
      <c r="G16" s="8">
        <v>600000</v>
      </c>
      <c r="H16" s="11"/>
    </row>
    <row r="17" spans="1:8" x14ac:dyDescent="0.25">
      <c r="A17" s="5"/>
      <c r="B17" s="112" t="s">
        <v>13</v>
      </c>
      <c r="C17" s="113"/>
      <c r="D17" s="114"/>
      <c r="E17" s="1"/>
      <c r="F17" s="3"/>
      <c r="G17" s="1"/>
      <c r="H17" s="10">
        <f>G15-G16</f>
        <v>1400000</v>
      </c>
    </row>
    <row r="18" spans="1:8" x14ac:dyDescent="0.25">
      <c r="A18" s="5"/>
      <c r="B18" s="112" t="s">
        <v>14</v>
      </c>
      <c r="C18" s="113"/>
      <c r="D18" s="114"/>
      <c r="E18" s="1"/>
      <c r="F18" s="3"/>
      <c r="G18" s="1"/>
      <c r="H18" s="9">
        <f>H7-H17</f>
        <v>500000</v>
      </c>
    </row>
    <row r="19" spans="1:8" x14ac:dyDescent="0.25">
      <c r="A19" s="5"/>
      <c r="B19" s="112" t="s">
        <v>15</v>
      </c>
      <c r="C19" s="113"/>
      <c r="D19" s="114"/>
      <c r="E19" s="1"/>
      <c r="F19" s="3"/>
      <c r="G19" s="7"/>
      <c r="H19" s="9"/>
    </row>
    <row r="20" spans="1:8" x14ac:dyDescent="0.25">
      <c r="A20" s="5"/>
      <c r="B20" s="105" t="s">
        <v>16</v>
      </c>
      <c r="C20" s="106"/>
      <c r="D20" s="107"/>
      <c r="E20" s="1"/>
      <c r="F20" s="6"/>
      <c r="G20" s="7"/>
      <c r="H20" s="11"/>
    </row>
    <row r="21" spans="1:8" x14ac:dyDescent="0.25">
      <c r="A21" s="5"/>
      <c r="B21" s="102" t="s">
        <v>30</v>
      </c>
      <c r="C21" s="103"/>
      <c r="D21" s="104"/>
      <c r="E21" s="7">
        <v>17000</v>
      </c>
      <c r="F21" s="6"/>
      <c r="G21" s="1"/>
      <c r="H21" s="11"/>
    </row>
    <row r="22" spans="1:8" x14ac:dyDescent="0.25">
      <c r="A22" s="5"/>
      <c r="B22" s="102" t="s">
        <v>31</v>
      </c>
      <c r="C22" s="103"/>
      <c r="D22" s="104"/>
      <c r="E22" s="7">
        <v>9000</v>
      </c>
      <c r="F22" s="6"/>
      <c r="G22" s="1"/>
      <c r="H22" s="11"/>
    </row>
    <row r="23" spans="1:8" x14ac:dyDescent="0.25">
      <c r="A23" s="5"/>
      <c r="B23" s="102" t="s">
        <v>32</v>
      </c>
      <c r="C23" s="103"/>
      <c r="D23" s="104"/>
      <c r="E23" s="7">
        <v>32000</v>
      </c>
      <c r="F23" s="6"/>
      <c r="G23" s="1"/>
      <c r="H23" s="11"/>
    </row>
    <row r="24" spans="1:8" x14ac:dyDescent="0.25">
      <c r="A24" s="5"/>
      <c r="B24" s="102" t="s">
        <v>33</v>
      </c>
      <c r="C24" s="103"/>
      <c r="D24" s="104"/>
      <c r="E24" s="7">
        <v>16000</v>
      </c>
      <c r="F24" s="6"/>
      <c r="G24" s="1"/>
      <c r="H24" s="11"/>
    </row>
    <row r="25" spans="1:8" x14ac:dyDescent="0.25">
      <c r="A25" s="5"/>
      <c r="B25" s="102" t="s">
        <v>34</v>
      </c>
      <c r="C25" s="103"/>
      <c r="D25" s="104"/>
      <c r="E25" s="8">
        <v>1000</v>
      </c>
      <c r="F25" s="6">
        <f>SUM(E21:E25)</f>
        <v>75000</v>
      </c>
      <c r="G25" s="1"/>
      <c r="H25" s="11"/>
    </row>
    <row r="26" spans="1:8" x14ac:dyDescent="0.25">
      <c r="A26" s="5"/>
      <c r="B26" s="105" t="s">
        <v>17</v>
      </c>
      <c r="C26" s="106"/>
      <c r="D26" s="107"/>
      <c r="E26" s="1"/>
      <c r="F26" s="6"/>
      <c r="G26" s="7"/>
      <c r="H26" s="11"/>
    </row>
    <row r="27" spans="1:8" x14ac:dyDescent="0.25">
      <c r="A27" s="5"/>
      <c r="B27" s="102" t="s">
        <v>35</v>
      </c>
      <c r="C27" s="103"/>
      <c r="D27" s="104"/>
      <c r="E27" s="7">
        <v>12000</v>
      </c>
      <c r="F27" s="6"/>
      <c r="G27" s="1"/>
      <c r="H27" s="11"/>
    </row>
    <row r="28" spans="1:8" x14ac:dyDescent="0.25">
      <c r="A28" s="5"/>
      <c r="B28" s="102" t="s">
        <v>36</v>
      </c>
      <c r="C28" s="103"/>
      <c r="D28" s="104"/>
      <c r="E28" s="7">
        <v>43000</v>
      </c>
      <c r="F28" s="6"/>
      <c r="G28" s="1"/>
      <c r="H28" s="11"/>
    </row>
    <row r="29" spans="1:8" x14ac:dyDescent="0.25">
      <c r="A29" s="5"/>
      <c r="B29" s="102" t="s">
        <v>29</v>
      </c>
      <c r="C29" s="103"/>
      <c r="D29" s="104"/>
      <c r="E29" s="7">
        <v>3000</v>
      </c>
      <c r="F29" s="6"/>
      <c r="G29" s="1"/>
      <c r="H29" s="11"/>
    </row>
    <row r="30" spans="1:8" x14ac:dyDescent="0.25">
      <c r="A30" s="5"/>
      <c r="B30" s="102" t="s">
        <v>34</v>
      </c>
      <c r="C30" s="103"/>
      <c r="D30" s="104"/>
      <c r="E30" s="7">
        <v>2000</v>
      </c>
      <c r="F30" s="8">
        <f>SUM(E27:E30)</f>
        <v>60000</v>
      </c>
      <c r="G30" s="7">
        <f>F25+F30</f>
        <v>135000</v>
      </c>
      <c r="H30" s="11"/>
    </row>
    <row r="31" spans="1:8" x14ac:dyDescent="0.25">
      <c r="A31" s="5"/>
      <c r="B31" s="105" t="s">
        <v>37</v>
      </c>
      <c r="C31" s="106"/>
      <c r="D31" s="107"/>
      <c r="E31" s="7"/>
      <c r="F31" s="6"/>
      <c r="G31" s="7"/>
      <c r="H31" s="11"/>
    </row>
    <row r="32" spans="1:8" x14ac:dyDescent="0.25">
      <c r="A32" s="5"/>
      <c r="B32" s="102" t="s">
        <v>38</v>
      </c>
      <c r="C32" s="103"/>
      <c r="D32" s="104"/>
      <c r="E32" s="7">
        <v>7000</v>
      </c>
      <c r="F32" s="6"/>
      <c r="G32" s="7"/>
      <c r="H32" s="11"/>
    </row>
    <row r="33" spans="1:8" x14ac:dyDescent="0.25">
      <c r="A33" s="5"/>
      <c r="B33" s="102" t="s">
        <v>39</v>
      </c>
      <c r="C33" s="103"/>
      <c r="D33" s="104"/>
      <c r="E33" s="7">
        <v>5000</v>
      </c>
      <c r="F33" s="6">
        <f>E32+E33</f>
        <v>12000</v>
      </c>
      <c r="G33" s="7"/>
      <c r="H33" s="11"/>
    </row>
    <row r="34" spans="1:8" x14ac:dyDescent="0.25">
      <c r="A34" s="5"/>
      <c r="B34" s="105" t="s">
        <v>18</v>
      </c>
      <c r="C34" s="106"/>
      <c r="D34" s="107"/>
      <c r="E34" s="2"/>
      <c r="F34" s="6"/>
      <c r="G34" s="6"/>
      <c r="H34" s="11"/>
    </row>
    <row r="35" spans="1:8" x14ac:dyDescent="0.25">
      <c r="A35" s="5"/>
      <c r="B35" s="102" t="s">
        <v>40</v>
      </c>
      <c r="C35" s="103"/>
      <c r="D35" s="104"/>
      <c r="E35" s="7">
        <v>5000</v>
      </c>
      <c r="F35" s="6"/>
      <c r="G35" s="3"/>
      <c r="H35" s="11"/>
    </row>
    <row r="36" spans="1:8" x14ac:dyDescent="0.25">
      <c r="A36" s="5"/>
      <c r="B36" s="102" t="s">
        <v>41</v>
      </c>
      <c r="C36" s="103"/>
      <c r="D36" s="104"/>
      <c r="E36" s="7">
        <v>4500</v>
      </c>
      <c r="F36" s="6"/>
      <c r="G36" s="1"/>
      <c r="H36" s="11"/>
    </row>
    <row r="37" spans="1:8" x14ac:dyDescent="0.25">
      <c r="A37" s="5"/>
      <c r="B37" s="102" t="s">
        <v>42</v>
      </c>
      <c r="C37" s="103"/>
      <c r="D37" s="104"/>
      <c r="E37" s="8">
        <v>500</v>
      </c>
      <c r="F37" s="8">
        <f>SUM(E35:E37)</f>
        <v>10000</v>
      </c>
      <c r="G37" s="19">
        <f>F33-F37</f>
        <v>2000</v>
      </c>
      <c r="H37" s="18">
        <f>G30-G37</f>
        <v>133000</v>
      </c>
    </row>
    <row r="38" spans="1:8" x14ac:dyDescent="0.25">
      <c r="A38" s="5"/>
      <c r="B38" s="112" t="s">
        <v>19</v>
      </c>
      <c r="C38" s="113"/>
      <c r="D38" s="114"/>
      <c r="E38" s="1"/>
      <c r="F38" s="6"/>
      <c r="G38" s="1"/>
      <c r="H38" s="12">
        <f>H18-H37</f>
        <v>367000</v>
      </c>
    </row>
    <row r="39" spans="1:8" x14ac:dyDescent="0.25">
      <c r="A39" s="5"/>
      <c r="B39" s="105" t="s">
        <v>20</v>
      </c>
      <c r="C39" s="106"/>
      <c r="D39" s="107"/>
      <c r="E39" s="1"/>
      <c r="F39" s="3"/>
      <c r="H39" s="9"/>
    </row>
    <row r="40" spans="1:8" x14ac:dyDescent="0.25">
      <c r="A40" s="5"/>
      <c r="B40" s="102" t="s">
        <v>43</v>
      </c>
      <c r="C40" s="103"/>
      <c r="D40" s="104"/>
      <c r="E40" s="1"/>
      <c r="F40" s="6">
        <v>20000</v>
      </c>
      <c r="G40" s="1"/>
      <c r="H40" s="9"/>
    </row>
    <row r="41" spans="1:8" x14ac:dyDescent="0.25">
      <c r="A41" s="5"/>
      <c r="B41" s="102" t="s">
        <v>44</v>
      </c>
      <c r="C41" s="103"/>
      <c r="D41" s="104"/>
      <c r="E41" s="1"/>
      <c r="F41" s="8">
        <v>6000</v>
      </c>
      <c r="G41" s="17">
        <f>F40+F41</f>
        <v>26000</v>
      </c>
      <c r="H41" s="9"/>
    </row>
    <row r="42" spans="1:8" x14ac:dyDescent="0.25">
      <c r="A42" s="5"/>
      <c r="B42" s="105" t="s">
        <v>45</v>
      </c>
      <c r="C42" s="106"/>
      <c r="D42" s="107"/>
      <c r="E42" s="1"/>
      <c r="F42" s="3"/>
      <c r="G42" s="1"/>
      <c r="H42" s="9"/>
    </row>
    <row r="43" spans="1:8" x14ac:dyDescent="0.25">
      <c r="A43" s="5"/>
      <c r="B43" s="102" t="s">
        <v>46</v>
      </c>
      <c r="C43" s="103"/>
      <c r="D43" s="104"/>
      <c r="E43" s="1"/>
      <c r="F43" s="6">
        <v>2000</v>
      </c>
      <c r="G43" s="1"/>
      <c r="H43" s="9"/>
    </row>
    <row r="44" spans="1:8" x14ac:dyDescent="0.25">
      <c r="A44" s="5"/>
      <c r="B44" s="102" t="s">
        <v>47</v>
      </c>
      <c r="C44" s="103"/>
      <c r="D44" s="104"/>
      <c r="E44" s="1"/>
      <c r="F44" s="8">
        <v>4000</v>
      </c>
      <c r="G44" s="20">
        <f>F43+F44</f>
        <v>6000</v>
      </c>
      <c r="H44" s="9"/>
    </row>
    <row r="45" spans="1:8" x14ac:dyDescent="0.25">
      <c r="A45" s="5"/>
      <c r="B45" s="180" t="s">
        <v>48</v>
      </c>
      <c r="C45" s="181"/>
      <c r="D45" s="182"/>
      <c r="E45" s="1"/>
      <c r="F45" s="6"/>
      <c r="G45" s="17"/>
      <c r="H45" s="9">
        <f>G41-G44</f>
        <v>20000</v>
      </c>
    </row>
    <row r="46" spans="1:8" x14ac:dyDescent="0.25">
      <c r="A46" s="5"/>
      <c r="B46" s="108" t="s">
        <v>52</v>
      </c>
      <c r="C46" s="109"/>
      <c r="D46" s="110"/>
      <c r="E46" s="1"/>
      <c r="F46" s="3"/>
      <c r="G46" s="1"/>
      <c r="H46" s="12">
        <f>H38-H45</f>
        <v>347000</v>
      </c>
    </row>
    <row r="47" spans="1:8" x14ac:dyDescent="0.25">
      <c r="A47" s="5"/>
      <c r="B47" s="102" t="s">
        <v>21</v>
      </c>
      <c r="C47" s="103"/>
      <c r="D47" s="104"/>
      <c r="E47" s="1"/>
      <c r="F47" s="3"/>
      <c r="G47" s="3"/>
      <c r="H47" s="10">
        <f>(H46*30%)</f>
        <v>104100</v>
      </c>
    </row>
    <row r="48" spans="1:8" ht="15.75" thickBot="1" x14ac:dyDescent="0.3">
      <c r="A48" s="5"/>
      <c r="B48" s="121" t="s">
        <v>53</v>
      </c>
      <c r="C48" s="122"/>
      <c r="D48" s="123"/>
      <c r="E48" s="4"/>
      <c r="F48" s="4"/>
      <c r="G48" s="4"/>
      <c r="H48" s="85">
        <f>H46-H47</f>
        <v>242900</v>
      </c>
    </row>
    <row r="49" spans="1:8" ht="15.75" thickTop="1" x14ac:dyDescent="0.25">
      <c r="A49" s="5"/>
      <c r="B49" s="21"/>
      <c r="C49" s="22"/>
      <c r="D49" s="22"/>
      <c r="E49" s="5"/>
      <c r="F49" s="5"/>
      <c r="G49" s="5"/>
      <c r="H49" s="36"/>
    </row>
    <row r="50" spans="1:8" x14ac:dyDescent="0.25">
      <c r="A50" s="5"/>
      <c r="B50" s="21"/>
      <c r="C50" s="22"/>
      <c r="D50" s="22"/>
      <c r="E50" s="5"/>
      <c r="F50" s="5"/>
      <c r="G50" s="5"/>
      <c r="H50" s="36"/>
    </row>
    <row r="51" spans="1:8" x14ac:dyDescent="0.25">
      <c r="B51" s="13" t="s">
        <v>23</v>
      </c>
      <c r="C51" s="5"/>
      <c r="D51" s="5" t="s">
        <v>24</v>
      </c>
      <c r="E51" s="5"/>
      <c r="F51" s="5"/>
      <c r="G51" s="5" t="s">
        <v>22</v>
      </c>
      <c r="H51" s="14"/>
    </row>
    <row r="52" spans="1:8" ht="15.75" thickBot="1" x14ac:dyDescent="0.3">
      <c r="B52" s="111" t="s">
        <v>25</v>
      </c>
      <c r="C52" s="100"/>
      <c r="D52" s="100" t="s">
        <v>26</v>
      </c>
      <c r="E52" s="100"/>
      <c r="F52" s="100"/>
      <c r="G52" s="100" t="s">
        <v>27</v>
      </c>
      <c r="H52" s="101"/>
    </row>
  </sheetData>
  <mergeCells count="50">
    <mergeCell ref="B2:H2"/>
    <mergeCell ref="B3:H3"/>
    <mergeCell ref="B48:D48"/>
    <mergeCell ref="B13:D1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24:D24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44:D44"/>
    <mergeCell ref="B45:D45"/>
    <mergeCell ref="B39:D39"/>
    <mergeCell ref="B40:D40"/>
    <mergeCell ref="B26:D26"/>
    <mergeCell ref="B27:D27"/>
    <mergeCell ref="B28:D28"/>
    <mergeCell ref="B29:D29"/>
    <mergeCell ref="B30:D30"/>
    <mergeCell ref="B34:D34"/>
    <mergeCell ref="B37:D37"/>
    <mergeCell ref="B38:D38"/>
    <mergeCell ref="G52:H52"/>
    <mergeCell ref="B25:D25"/>
    <mergeCell ref="B31:D31"/>
    <mergeCell ref="B32:D32"/>
    <mergeCell ref="B33:D33"/>
    <mergeCell ref="B41:D41"/>
    <mergeCell ref="B42:D42"/>
    <mergeCell ref="B43:D43"/>
    <mergeCell ref="B46:D46"/>
    <mergeCell ref="B47:D47"/>
    <mergeCell ref="B52:C52"/>
    <mergeCell ref="D52:F52"/>
    <mergeCell ref="B35:D35"/>
    <mergeCell ref="B36:D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H18" sqref="H18"/>
    </sheetView>
  </sheetViews>
  <sheetFormatPr baseColWidth="10" defaultColWidth="9.140625" defaultRowHeight="15" x14ac:dyDescent="0.25"/>
  <cols>
    <col min="1" max="1" width="15.7109375" customWidth="1"/>
    <col min="2" max="3" width="15.5703125" customWidth="1"/>
    <col min="4" max="5" width="11.5703125" bestFit="1" customWidth="1"/>
    <col min="6" max="7" width="12.5703125" bestFit="1" customWidth="1"/>
  </cols>
  <sheetData>
    <row r="1" spans="1:7" x14ac:dyDescent="0.25">
      <c r="A1" s="112" t="s">
        <v>14</v>
      </c>
      <c r="B1" s="113"/>
      <c r="C1" s="114"/>
      <c r="D1" s="1"/>
      <c r="E1" s="3"/>
      <c r="F1" s="1"/>
      <c r="G1" s="9">
        <v>500000</v>
      </c>
    </row>
    <row r="2" spans="1:7" x14ac:dyDescent="0.25">
      <c r="A2" s="133" t="s">
        <v>15</v>
      </c>
      <c r="B2" s="134"/>
      <c r="C2" s="135"/>
      <c r="D2" s="37"/>
      <c r="E2" s="38"/>
      <c r="F2" s="39"/>
      <c r="G2" s="40"/>
    </row>
    <row r="3" spans="1:7" x14ac:dyDescent="0.25">
      <c r="A3" s="124" t="s">
        <v>16</v>
      </c>
      <c r="B3" s="125"/>
      <c r="C3" s="126"/>
      <c r="D3" s="37"/>
      <c r="E3" s="39"/>
      <c r="F3" s="39"/>
      <c r="G3" s="41"/>
    </row>
    <row r="4" spans="1:7" x14ac:dyDescent="0.25">
      <c r="A4" s="127" t="s">
        <v>30</v>
      </c>
      <c r="B4" s="128"/>
      <c r="C4" s="129"/>
      <c r="D4" s="37"/>
      <c r="E4" s="39">
        <v>17000</v>
      </c>
      <c r="F4" s="42"/>
      <c r="G4" s="41"/>
    </row>
    <row r="5" spans="1:7" x14ac:dyDescent="0.25">
      <c r="A5" s="127" t="s">
        <v>31</v>
      </c>
      <c r="B5" s="128"/>
      <c r="C5" s="129"/>
      <c r="D5" s="37"/>
      <c r="E5" s="39">
        <v>9000</v>
      </c>
      <c r="F5" s="42"/>
      <c r="G5" s="41"/>
    </row>
    <row r="6" spans="1:7" x14ac:dyDescent="0.25">
      <c r="A6" s="127" t="s">
        <v>32</v>
      </c>
      <c r="B6" s="128"/>
      <c r="C6" s="129"/>
      <c r="D6" s="37"/>
      <c r="E6" s="39">
        <v>32000</v>
      </c>
      <c r="F6" s="42"/>
      <c r="G6" s="41"/>
    </row>
    <row r="7" spans="1:7" x14ac:dyDescent="0.25">
      <c r="A7" s="127" t="s">
        <v>33</v>
      </c>
      <c r="B7" s="128"/>
      <c r="C7" s="129"/>
      <c r="D7" s="37"/>
      <c r="E7" s="39">
        <v>16000</v>
      </c>
      <c r="F7" s="42"/>
      <c r="G7" s="41"/>
    </row>
    <row r="8" spans="1:7" x14ac:dyDescent="0.25">
      <c r="A8" s="127" t="s">
        <v>34</v>
      </c>
      <c r="B8" s="128"/>
      <c r="C8" s="129"/>
      <c r="D8" s="37"/>
      <c r="E8" s="43">
        <v>1000</v>
      </c>
      <c r="F8" s="42">
        <f>SUM(E4:E8)</f>
        <v>75000</v>
      </c>
      <c r="G8" s="41"/>
    </row>
    <row r="9" spans="1:7" x14ac:dyDescent="0.25">
      <c r="A9" s="124" t="s">
        <v>17</v>
      </c>
      <c r="B9" s="125"/>
      <c r="C9" s="126"/>
      <c r="D9" s="37"/>
      <c r="E9" s="39"/>
      <c r="F9" s="39"/>
      <c r="G9" s="41"/>
    </row>
    <row r="10" spans="1:7" x14ac:dyDescent="0.25">
      <c r="A10" s="127" t="s">
        <v>35</v>
      </c>
      <c r="B10" s="128"/>
      <c r="C10" s="129"/>
      <c r="D10" s="37"/>
      <c r="E10" s="39">
        <v>12000</v>
      </c>
      <c r="F10" s="42"/>
      <c r="G10" s="41"/>
    </row>
    <row r="11" spans="1:7" x14ac:dyDescent="0.25">
      <c r="A11" s="127" t="s">
        <v>36</v>
      </c>
      <c r="B11" s="128"/>
      <c r="C11" s="129"/>
      <c r="D11" s="37"/>
      <c r="E11" s="39">
        <v>43000</v>
      </c>
      <c r="F11" s="42"/>
      <c r="G11" s="41"/>
    </row>
    <row r="12" spans="1:7" x14ac:dyDescent="0.25">
      <c r="A12" s="127" t="s">
        <v>29</v>
      </c>
      <c r="B12" s="128"/>
      <c r="C12" s="129"/>
      <c r="D12" s="37"/>
      <c r="E12" s="39">
        <v>3000</v>
      </c>
      <c r="F12" s="42"/>
      <c r="G12" s="41"/>
    </row>
    <row r="13" spans="1:7" x14ac:dyDescent="0.25">
      <c r="A13" s="127" t="s">
        <v>34</v>
      </c>
      <c r="B13" s="128"/>
      <c r="C13" s="129"/>
      <c r="D13" s="37"/>
      <c r="E13" s="39">
        <v>2000</v>
      </c>
      <c r="F13" s="42">
        <f>SUM(E10:E13)</f>
        <v>60000</v>
      </c>
      <c r="G13" s="41"/>
    </row>
    <row r="14" spans="1:7" x14ac:dyDescent="0.25">
      <c r="A14" s="124" t="s">
        <v>18</v>
      </c>
      <c r="B14" s="125"/>
      <c r="C14" s="126"/>
      <c r="D14" s="37"/>
      <c r="E14" s="39"/>
      <c r="F14" s="42"/>
      <c r="G14" s="41"/>
    </row>
    <row r="15" spans="1:7" x14ac:dyDescent="0.25">
      <c r="A15" s="127" t="s">
        <v>40</v>
      </c>
      <c r="B15" s="128"/>
      <c r="C15" s="129"/>
      <c r="D15" s="37"/>
      <c r="E15" s="39">
        <v>5000</v>
      </c>
      <c r="F15" s="42"/>
      <c r="G15" s="41"/>
    </row>
    <row r="16" spans="1:7" x14ac:dyDescent="0.25">
      <c r="A16" s="127" t="s">
        <v>41</v>
      </c>
      <c r="B16" s="128"/>
      <c r="C16" s="129"/>
      <c r="D16" s="37"/>
      <c r="E16" s="39">
        <v>4500</v>
      </c>
      <c r="F16" s="42"/>
      <c r="G16" s="41"/>
    </row>
    <row r="17" spans="1:8" x14ac:dyDescent="0.25">
      <c r="A17" s="127" t="s">
        <v>42</v>
      </c>
      <c r="B17" s="128"/>
      <c r="C17" s="129"/>
      <c r="D17" s="37"/>
      <c r="E17" s="43">
        <v>500</v>
      </c>
      <c r="F17" s="44">
        <f>SUM(E15:E17)</f>
        <v>10000</v>
      </c>
      <c r="G17" s="45">
        <f>F8+F17+F13</f>
        <v>145000</v>
      </c>
      <c r="H17" s="5"/>
    </row>
    <row r="18" spans="1:8" x14ac:dyDescent="0.25">
      <c r="A18" s="133" t="s">
        <v>19</v>
      </c>
      <c r="B18" s="134"/>
      <c r="C18" s="135"/>
      <c r="D18" s="38"/>
      <c r="E18" s="42"/>
      <c r="F18" s="38"/>
      <c r="G18" s="46">
        <f>G1-G17</f>
        <v>355000</v>
      </c>
    </row>
    <row r="19" spans="1:8" x14ac:dyDescent="0.25">
      <c r="A19" s="136" t="s">
        <v>20</v>
      </c>
      <c r="B19" s="106"/>
      <c r="C19" s="107"/>
      <c r="D19" s="1"/>
      <c r="E19" s="3"/>
      <c r="G19" s="25"/>
    </row>
    <row r="20" spans="1:8" x14ac:dyDescent="0.25">
      <c r="A20" s="137" t="s">
        <v>43</v>
      </c>
      <c r="B20" s="103"/>
      <c r="C20" s="104"/>
      <c r="D20" s="1"/>
      <c r="E20" s="6">
        <v>20000</v>
      </c>
      <c r="F20" s="1"/>
      <c r="G20" s="25"/>
    </row>
    <row r="21" spans="1:8" x14ac:dyDescent="0.25">
      <c r="A21" s="137" t="s">
        <v>44</v>
      </c>
      <c r="B21" s="103"/>
      <c r="C21" s="104"/>
      <c r="D21" s="1"/>
      <c r="E21" s="8">
        <v>6000</v>
      </c>
      <c r="F21" s="17">
        <f>E20+E21</f>
        <v>26000</v>
      </c>
      <c r="G21" s="25"/>
    </row>
    <row r="22" spans="1:8" x14ac:dyDescent="0.25">
      <c r="A22" s="136" t="s">
        <v>45</v>
      </c>
      <c r="B22" s="106"/>
      <c r="C22" s="107"/>
      <c r="D22" s="1"/>
      <c r="E22" s="3"/>
      <c r="F22" s="1"/>
      <c r="G22" s="25"/>
    </row>
    <row r="23" spans="1:8" x14ac:dyDescent="0.25">
      <c r="A23" s="137" t="s">
        <v>46</v>
      </c>
      <c r="B23" s="103"/>
      <c r="C23" s="104"/>
      <c r="D23" s="1"/>
      <c r="E23" s="6">
        <v>2000</v>
      </c>
      <c r="F23" s="1"/>
      <c r="G23" s="25"/>
    </row>
    <row r="24" spans="1:8" x14ac:dyDescent="0.25">
      <c r="A24" s="137" t="s">
        <v>47</v>
      </c>
      <c r="B24" s="103"/>
      <c r="C24" s="104"/>
      <c r="D24" s="1"/>
      <c r="E24" s="8">
        <v>4000</v>
      </c>
      <c r="F24" s="20">
        <f>E23+E24</f>
        <v>6000</v>
      </c>
      <c r="G24" s="25"/>
    </row>
    <row r="25" spans="1:8" x14ac:dyDescent="0.25">
      <c r="A25" s="138" t="s">
        <v>48</v>
      </c>
      <c r="B25" s="113"/>
      <c r="C25" s="114"/>
      <c r="D25" s="1"/>
      <c r="E25" s="6"/>
      <c r="F25" s="17"/>
      <c r="G25" s="25">
        <f>F21-F24</f>
        <v>20000</v>
      </c>
    </row>
    <row r="26" spans="1:8" x14ac:dyDescent="0.25">
      <c r="A26" s="139" t="s">
        <v>52</v>
      </c>
      <c r="B26" s="109"/>
      <c r="C26" s="110"/>
      <c r="D26" s="1"/>
      <c r="E26" s="3"/>
      <c r="F26" s="1"/>
      <c r="G26" s="28">
        <f>G18-G25</f>
        <v>335000</v>
      </c>
    </row>
    <row r="27" spans="1:8" x14ac:dyDescent="0.25">
      <c r="A27" s="137" t="s">
        <v>50</v>
      </c>
      <c r="B27" s="103"/>
      <c r="C27" s="104"/>
      <c r="D27" s="1"/>
      <c r="E27" s="3"/>
      <c r="F27" s="3"/>
      <c r="G27" s="29">
        <f>(G26*30%)</f>
        <v>100500</v>
      </c>
    </row>
    <row r="28" spans="1:8" ht="22.5" customHeight="1" thickBot="1" x14ac:dyDescent="0.45">
      <c r="A28" s="121" t="s">
        <v>53</v>
      </c>
      <c r="B28" s="122"/>
      <c r="C28" s="123"/>
      <c r="D28" s="4"/>
      <c r="E28" s="4"/>
      <c r="F28" s="4"/>
      <c r="G28" s="86">
        <f>G26-G27</f>
        <v>234500</v>
      </c>
    </row>
    <row r="29" spans="1:8" ht="22.5" customHeight="1" thickTop="1" x14ac:dyDescent="0.4">
      <c r="A29" s="32"/>
      <c r="B29" s="16"/>
      <c r="C29" s="16"/>
      <c r="D29" s="5"/>
      <c r="E29" s="5"/>
      <c r="F29" s="5"/>
      <c r="G29" s="31"/>
    </row>
    <row r="30" spans="1:8" x14ac:dyDescent="0.25">
      <c r="A30" s="24" t="s">
        <v>23</v>
      </c>
      <c r="B30" s="5"/>
      <c r="C30" s="5" t="s">
        <v>24</v>
      </c>
      <c r="D30" s="5"/>
      <c r="E30" s="5"/>
      <c r="F30" s="5" t="s">
        <v>22</v>
      </c>
      <c r="G30" s="30"/>
    </row>
    <row r="31" spans="1:8" ht="15.75" thickBot="1" x14ac:dyDescent="0.3">
      <c r="A31" s="130" t="s">
        <v>25</v>
      </c>
      <c r="B31" s="131"/>
      <c r="C31" s="131" t="s">
        <v>26</v>
      </c>
      <c r="D31" s="131"/>
      <c r="E31" s="131"/>
      <c r="F31" s="131" t="s">
        <v>27</v>
      </c>
      <c r="G31" s="132"/>
    </row>
    <row r="32" spans="1:8" ht="15.75" thickTop="1" x14ac:dyDescent="0.25"/>
  </sheetData>
  <mergeCells count="31">
    <mergeCell ref="A1:C1"/>
    <mergeCell ref="A28:C28"/>
    <mergeCell ref="A24:C24"/>
    <mergeCell ref="A23:C23"/>
    <mergeCell ref="A26:C26"/>
    <mergeCell ref="A27:C27"/>
    <mergeCell ref="A14:C14"/>
    <mergeCell ref="A15:C15"/>
    <mergeCell ref="A16:C16"/>
    <mergeCell ref="A8:C8"/>
    <mergeCell ref="A9:C9"/>
    <mergeCell ref="A10:C10"/>
    <mergeCell ref="A11:C11"/>
    <mergeCell ref="A12:C12"/>
    <mergeCell ref="A13:C13"/>
    <mergeCell ref="A2:C2"/>
    <mergeCell ref="A31:B31"/>
    <mergeCell ref="C31:E31"/>
    <mergeCell ref="F31:G31"/>
    <mergeCell ref="A17:C17"/>
    <mergeCell ref="A18:C18"/>
    <mergeCell ref="A19:C19"/>
    <mergeCell ref="A20:C20"/>
    <mergeCell ref="A21:C21"/>
    <mergeCell ref="A22:C22"/>
    <mergeCell ref="A25:C25"/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2" workbookViewId="0">
      <selection activeCell="A30" sqref="A30:C30"/>
    </sheetView>
  </sheetViews>
  <sheetFormatPr baseColWidth="10" defaultColWidth="9.140625" defaultRowHeight="15" x14ac:dyDescent="0.25"/>
  <cols>
    <col min="1" max="1" width="15.140625" customWidth="1"/>
    <col min="3" max="3" width="18.85546875" customWidth="1"/>
    <col min="4" max="5" width="11.5703125" bestFit="1" customWidth="1"/>
    <col min="6" max="6" width="12.5703125" bestFit="1" customWidth="1"/>
    <col min="7" max="7" width="13.42578125" bestFit="1" customWidth="1"/>
  </cols>
  <sheetData>
    <row r="1" spans="1:7" x14ac:dyDescent="0.25">
      <c r="A1" s="112" t="s">
        <v>14</v>
      </c>
      <c r="B1" s="113"/>
      <c r="C1" s="114"/>
      <c r="D1" s="1"/>
      <c r="E1" s="3"/>
      <c r="F1" s="1"/>
      <c r="G1" s="9">
        <v>500000</v>
      </c>
    </row>
    <row r="2" spans="1:7" x14ac:dyDescent="0.25">
      <c r="A2" s="143" t="s">
        <v>15</v>
      </c>
      <c r="B2" s="144"/>
      <c r="C2" s="145"/>
      <c r="D2" s="47"/>
      <c r="E2" s="48"/>
      <c r="F2" s="49"/>
      <c r="G2" s="50"/>
    </row>
    <row r="3" spans="1:7" x14ac:dyDescent="0.25">
      <c r="A3" s="146" t="s">
        <v>16</v>
      </c>
      <c r="B3" s="147"/>
      <c r="C3" s="148"/>
      <c r="D3" s="48"/>
      <c r="E3" s="49"/>
      <c r="F3" s="49"/>
      <c r="G3" s="51"/>
    </row>
    <row r="4" spans="1:7" x14ac:dyDescent="0.25">
      <c r="A4" s="140" t="s">
        <v>30</v>
      </c>
      <c r="B4" s="141"/>
      <c r="C4" s="142"/>
      <c r="D4" s="48"/>
      <c r="E4" s="49">
        <v>17000</v>
      </c>
      <c r="F4" s="52"/>
      <c r="G4" s="51"/>
    </row>
    <row r="5" spans="1:7" x14ac:dyDescent="0.25">
      <c r="A5" s="140" t="s">
        <v>31</v>
      </c>
      <c r="B5" s="141"/>
      <c r="C5" s="142"/>
      <c r="D5" s="48"/>
      <c r="E5" s="49">
        <v>9000</v>
      </c>
      <c r="F5" s="52"/>
      <c r="G5" s="51"/>
    </row>
    <row r="6" spans="1:7" x14ac:dyDescent="0.25">
      <c r="A6" s="140" t="s">
        <v>32</v>
      </c>
      <c r="B6" s="141"/>
      <c r="C6" s="142"/>
      <c r="D6" s="48"/>
      <c r="E6" s="49">
        <v>32000</v>
      </c>
      <c r="F6" s="52"/>
      <c r="G6" s="51"/>
    </row>
    <row r="7" spans="1:7" x14ac:dyDescent="0.25">
      <c r="A7" s="140" t="s">
        <v>33</v>
      </c>
      <c r="B7" s="141"/>
      <c r="C7" s="142"/>
      <c r="D7" s="48"/>
      <c r="E7" s="49">
        <v>16000</v>
      </c>
      <c r="F7" s="52"/>
      <c r="G7" s="51"/>
    </row>
    <row r="8" spans="1:7" x14ac:dyDescent="0.25">
      <c r="A8" s="140" t="s">
        <v>34</v>
      </c>
      <c r="B8" s="141"/>
      <c r="C8" s="142"/>
      <c r="D8" s="48"/>
      <c r="E8" s="53">
        <v>1000</v>
      </c>
      <c r="F8" s="52">
        <f>SUM(E4:E8)</f>
        <v>75000</v>
      </c>
      <c r="G8" s="51"/>
    </row>
    <row r="9" spans="1:7" x14ac:dyDescent="0.25">
      <c r="A9" s="146" t="s">
        <v>17</v>
      </c>
      <c r="B9" s="147"/>
      <c r="C9" s="148"/>
      <c r="D9" s="48"/>
      <c r="E9" s="47"/>
      <c r="F9" s="52"/>
      <c r="G9" s="51"/>
    </row>
    <row r="10" spans="1:7" x14ac:dyDescent="0.25">
      <c r="A10" s="140" t="s">
        <v>35</v>
      </c>
      <c r="B10" s="141"/>
      <c r="C10" s="142"/>
      <c r="D10" s="48"/>
      <c r="E10" s="49">
        <v>12000</v>
      </c>
      <c r="F10" s="52"/>
      <c r="G10" s="51"/>
    </row>
    <row r="11" spans="1:7" x14ac:dyDescent="0.25">
      <c r="A11" s="140" t="s">
        <v>36</v>
      </c>
      <c r="B11" s="141"/>
      <c r="C11" s="142"/>
      <c r="D11" s="48"/>
      <c r="E11" s="49">
        <v>43000</v>
      </c>
      <c r="F11" s="52"/>
      <c r="G11" s="51"/>
    </row>
    <row r="12" spans="1:7" x14ac:dyDescent="0.25">
      <c r="A12" s="140" t="s">
        <v>29</v>
      </c>
      <c r="B12" s="141"/>
      <c r="C12" s="142"/>
      <c r="D12" s="48"/>
      <c r="E12" s="49">
        <v>3000</v>
      </c>
      <c r="F12" s="52"/>
      <c r="G12" s="51"/>
    </row>
    <row r="13" spans="1:7" x14ac:dyDescent="0.25">
      <c r="A13" s="140" t="s">
        <v>34</v>
      </c>
      <c r="B13" s="141"/>
      <c r="C13" s="142"/>
      <c r="D13" s="48"/>
      <c r="E13" s="54">
        <v>2000</v>
      </c>
      <c r="F13" s="52">
        <f>SUM(E10:E13)</f>
        <v>60000</v>
      </c>
      <c r="G13" s="51"/>
    </row>
    <row r="14" spans="1:7" x14ac:dyDescent="0.25">
      <c r="A14" s="146" t="s">
        <v>18</v>
      </c>
      <c r="B14" s="147"/>
      <c r="C14" s="148"/>
      <c r="D14" s="48"/>
      <c r="E14" s="49"/>
      <c r="F14" s="52"/>
      <c r="G14" s="51"/>
    </row>
    <row r="15" spans="1:7" x14ac:dyDescent="0.25">
      <c r="A15" s="140" t="s">
        <v>40</v>
      </c>
      <c r="B15" s="141"/>
      <c r="C15" s="142"/>
      <c r="D15" s="49">
        <v>5000</v>
      </c>
      <c r="E15" s="52"/>
      <c r="F15" s="48"/>
      <c r="G15" s="51"/>
    </row>
    <row r="16" spans="1:7" x14ac:dyDescent="0.25">
      <c r="A16" s="140" t="s">
        <v>41</v>
      </c>
      <c r="B16" s="141"/>
      <c r="C16" s="142"/>
      <c r="D16" s="49">
        <v>4500</v>
      </c>
      <c r="E16" s="52"/>
      <c r="F16" s="47"/>
      <c r="G16" s="51"/>
    </row>
    <row r="17" spans="1:8" x14ac:dyDescent="0.25">
      <c r="A17" s="140" t="s">
        <v>42</v>
      </c>
      <c r="B17" s="141"/>
      <c r="C17" s="142"/>
      <c r="D17" s="54">
        <v>500</v>
      </c>
      <c r="E17" s="52">
        <f>SUM(D15:D17)</f>
        <v>10000</v>
      </c>
      <c r="F17" s="55"/>
      <c r="G17" s="56"/>
    </row>
    <row r="18" spans="1:8" x14ac:dyDescent="0.25">
      <c r="A18" s="146" t="s">
        <v>37</v>
      </c>
      <c r="B18" s="147"/>
      <c r="C18" s="148"/>
      <c r="D18" s="49"/>
      <c r="E18" s="52"/>
      <c r="F18" s="52"/>
      <c r="G18" s="51"/>
    </row>
    <row r="19" spans="1:8" x14ac:dyDescent="0.25">
      <c r="A19" s="140" t="s">
        <v>38</v>
      </c>
      <c r="B19" s="141"/>
      <c r="C19" s="142"/>
      <c r="D19" s="49">
        <v>1000</v>
      </c>
      <c r="E19" s="52"/>
      <c r="F19" s="49"/>
      <c r="G19" s="51"/>
    </row>
    <row r="20" spans="1:8" x14ac:dyDescent="0.25">
      <c r="A20" s="140" t="s">
        <v>39</v>
      </c>
      <c r="B20" s="141"/>
      <c r="C20" s="142"/>
      <c r="D20" s="54">
        <v>3000</v>
      </c>
      <c r="E20" s="54">
        <f>D19+D20</f>
        <v>4000</v>
      </c>
      <c r="F20" s="54">
        <f>E17-E20</f>
        <v>6000</v>
      </c>
      <c r="G20" s="56">
        <f>(F8+F13+F20)</f>
        <v>141000</v>
      </c>
    </row>
    <row r="21" spans="1:8" x14ac:dyDescent="0.25">
      <c r="A21" s="143" t="s">
        <v>19</v>
      </c>
      <c r="B21" s="144"/>
      <c r="C21" s="145"/>
      <c r="D21" s="47"/>
      <c r="E21" s="52"/>
      <c r="F21" s="47"/>
      <c r="G21" s="57">
        <f>G1-G20</f>
        <v>359000</v>
      </c>
      <c r="H21" s="5"/>
    </row>
    <row r="22" spans="1:8" x14ac:dyDescent="0.25">
      <c r="A22" s="136" t="s">
        <v>20</v>
      </c>
      <c r="B22" s="106"/>
      <c r="C22" s="107"/>
      <c r="D22" s="1"/>
      <c r="E22" s="3"/>
      <c r="G22" s="25"/>
    </row>
    <row r="23" spans="1:8" x14ac:dyDescent="0.25">
      <c r="A23" s="137" t="s">
        <v>43</v>
      </c>
      <c r="B23" s="103"/>
      <c r="C23" s="104"/>
      <c r="D23" s="1"/>
      <c r="E23" s="6">
        <v>20000</v>
      </c>
      <c r="F23" s="1"/>
      <c r="G23" s="25"/>
    </row>
    <row r="24" spans="1:8" x14ac:dyDescent="0.25">
      <c r="A24" s="137" t="s">
        <v>44</v>
      </c>
      <c r="B24" s="103"/>
      <c r="C24" s="104"/>
      <c r="D24" s="1"/>
      <c r="E24" s="8">
        <v>6000</v>
      </c>
      <c r="F24" s="17">
        <f>E23+E24</f>
        <v>26000</v>
      </c>
      <c r="G24" s="25"/>
    </row>
    <row r="25" spans="1:8" x14ac:dyDescent="0.25">
      <c r="A25" s="136" t="s">
        <v>45</v>
      </c>
      <c r="B25" s="106"/>
      <c r="C25" s="107"/>
      <c r="D25" s="1"/>
      <c r="E25" s="3"/>
      <c r="F25" s="1"/>
      <c r="G25" s="25"/>
    </row>
    <row r="26" spans="1:8" x14ac:dyDescent="0.25">
      <c r="A26" s="137" t="s">
        <v>46</v>
      </c>
      <c r="B26" s="103"/>
      <c r="C26" s="104"/>
      <c r="D26" s="1"/>
      <c r="E26" s="6">
        <v>2000</v>
      </c>
      <c r="F26" s="1"/>
      <c r="G26" s="25"/>
    </row>
    <row r="27" spans="1:8" x14ac:dyDescent="0.25">
      <c r="A27" s="137" t="s">
        <v>47</v>
      </c>
      <c r="B27" s="103"/>
      <c r="C27" s="104"/>
      <c r="D27" s="1"/>
      <c r="E27" s="8">
        <v>4000</v>
      </c>
      <c r="F27" s="20">
        <f>E26+E27</f>
        <v>6000</v>
      </c>
      <c r="G27" s="25"/>
    </row>
    <row r="28" spans="1:8" x14ac:dyDescent="0.25">
      <c r="A28" s="136" t="s">
        <v>48</v>
      </c>
      <c r="B28" s="106"/>
      <c r="C28" s="106"/>
      <c r="D28" s="107"/>
      <c r="E28" s="6"/>
      <c r="F28" s="17"/>
      <c r="G28" s="25">
        <f>F24-F27</f>
        <v>20000</v>
      </c>
    </row>
    <row r="29" spans="1:8" x14ac:dyDescent="0.25">
      <c r="A29" s="139" t="s">
        <v>52</v>
      </c>
      <c r="B29" s="109"/>
      <c r="C29" s="110"/>
      <c r="D29" s="1"/>
      <c r="E29" s="3"/>
      <c r="F29" s="1"/>
      <c r="G29" s="28">
        <f>G21-G28</f>
        <v>339000</v>
      </c>
    </row>
    <row r="30" spans="1:8" x14ac:dyDescent="0.25">
      <c r="A30" s="137" t="s">
        <v>50</v>
      </c>
      <c r="B30" s="103"/>
      <c r="C30" s="104"/>
      <c r="D30" s="1"/>
      <c r="E30" s="3"/>
      <c r="F30" s="3"/>
      <c r="G30" s="29">
        <f>(G29*30%)</f>
        <v>101700</v>
      </c>
    </row>
    <row r="31" spans="1:8" ht="18" customHeight="1" thickBot="1" x14ac:dyDescent="0.3">
      <c r="A31" s="121" t="s">
        <v>53</v>
      </c>
      <c r="B31" s="122"/>
      <c r="C31" s="123"/>
      <c r="D31" s="4"/>
      <c r="E31" s="4"/>
      <c r="F31" s="4"/>
      <c r="G31" s="87">
        <f>G29-G30</f>
        <v>237300</v>
      </c>
    </row>
    <row r="32" spans="1:8" ht="18" thickTop="1" x14ac:dyDescent="0.4">
      <c r="A32" s="32"/>
      <c r="B32" s="16"/>
      <c r="C32" s="16"/>
      <c r="D32" s="5"/>
      <c r="E32" s="5"/>
      <c r="F32" s="5"/>
      <c r="G32" s="31"/>
    </row>
    <row r="33" spans="1:7" x14ac:dyDescent="0.25">
      <c r="A33" s="24" t="s">
        <v>23</v>
      </c>
      <c r="B33" s="5"/>
      <c r="C33" s="5" t="s">
        <v>24</v>
      </c>
      <c r="D33" s="5"/>
      <c r="E33" s="5"/>
      <c r="F33" s="5" t="s">
        <v>22</v>
      </c>
      <c r="G33" s="30"/>
    </row>
    <row r="34" spans="1:7" ht="15.75" thickBot="1" x14ac:dyDescent="0.3">
      <c r="A34" s="130" t="s">
        <v>25</v>
      </c>
      <c r="B34" s="131"/>
      <c r="C34" s="131" t="s">
        <v>26</v>
      </c>
      <c r="D34" s="131"/>
      <c r="E34" s="131"/>
      <c r="F34" s="131" t="s">
        <v>27</v>
      </c>
      <c r="G34" s="132"/>
    </row>
    <row r="35" spans="1:7" ht="15.75" thickTop="1" x14ac:dyDescent="0.25"/>
  </sheetData>
  <mergeCells count="34">
    <mergeCell ref="A1:C1"/>
    <mergeCell ref="A29:C29"/>
    <mergeCell ref="A30:C30"/>
    <mergeCell ref="A31:C31"/>
    <mergeCell ref="A34:B34"/>
    <mergeCell ref="C34:E34"/>
    <mergeCell ref="A14:C14"/>
    <mergeCell ref="A15:C15"/>
    <mergeCell ref="A16:C16"/>
    <mergeCell ref="A17:C17"/>
    <mergeCell ref="A21:C21"/>
    <mergeCell ref="A18:C18"/>
    <mergeCell ref="A19:C19"/>
    <mergeCell ref="A20:C20"/>
    <mergeCell ref="A8:C8"/>
    <mergeCell ref="A9:C9"/>
    <mergeCell ref="F34:G34"/>
    <mergeCell ref="A22:C22"/>
    <mergeCell ref="A23:C23"/>
    <mergeCell ref="A24:C24"/>
    <mergeCell ref="A25:C25"/>
    <mergeCell ref="A26:C26"/>
    <mergeCell ref="A27:C27"/>
    <mergeCell ref="A28:D28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2" workbookViewId="0">
      <selection activeCell="G29" sqref="G29"/>
    </sheetView>
  </sheetViews>
  <sheetFormatPr baseColWidth="10" defaultColWidth="9.140625" defaultRowHeight="15" x14ac:dyDescent="0.25"/>
  <cols>
    <col min="1" max="3" width="15.42578125" customWidth="1"/>
    <col min="4" max="4" width="11.5703125" bestFit="1" customWidth="1"/>
    <col min="5" max="5" width="11.7109375" customWidth="1"/>
    <col min="6" max="6" width="12.85546875" customWidth="1"/>
    <col min="7" max="7" width="12.5703125" bestFit="1" customWidth="1"/>
  </cols>
  <sheetData>
    <row r="1" spans="1:7" x14ac:dyDescent="0.25">
      <c r="A1" s="112" t="s">
        <v>14</v>
      </c>
      <c r="B1" s="113"/>
      <c r="C1" s="114"/>
      <c r="D1" s="1"/>
      <c r="E1" s="3"/>
      <c r="F1" s="1"/>
      <c r="G1" s="9">
        <v>500000</v>
      </c>
    </row>
    <row r="2" spans="1:7" x14ac:dyDescent="0.25">
      <c r="A2" s="152" t="s">
        <v>15</v>
      </c>
      <c r="B2" s="153"/>
      <c r="C2" s="154"/>
      <c r="D2" s="58"/>
      <c r="E2" s="59"/>
      <c r="F2" s="60"/>
      <c r="G2" s="61"/>
    </row>
    <row r="3" spans="1:7" x14ac:dyDescent="0.25">
      <c r="A3" s="155" t="s">
        <v>16</v>
      </c>
      <c r="B3" s="156"/>
      <c r="C3" s="157"/>
      <c r="D3" s="59"/>
      <c r="E3" s="60"/>
      <c r="F3" s="60"/>
      <c r="G3" s="62"/>
    </row>
    <row r="4" spans="1:7" x14ac:dyDescent="0.25">
      <c r="A4" s="149" t="s">
        <v>30</v>
      </c>
      <c r="B4" s="150"/>
      <c r="C4" s="151"/>
      <c r="D4" s="60">
        <v>17000</v>
      </c>
      <c r="E4" s="63"/>
      <c r="F4" s="64"/>
      <c r="G4" s="62"/>
    </row>
    <row r="5" spans="1:7" x14ac:dyDescent="0.25">
      <c r="A5" s="149" t="s">
        <v>31</v>
      </c>
      <c r="B5" s="150"/>
      <c r="C5" s="151"/>
      <c r="D5" s="60">
        <v>9000</v>
      </c>
      <c r="E5" s="63"/>
      <c r="F5" s="64"/>
      <c r="G5" s="62"/>
    </row>
    <row r="6" spans="1:7" x14ac:dyDescent="0.25">
      <c r="A6" s="149" t="s">
        <v>32</v>
      </c>
      <c r="B6" s="150"/>
      <c r="C6" s="151"/>
      <c r="D6" s="60">
        <v>32000</v>
      </c>
      <c r="E6" s="63"/>
      <c r="F6" s="64"/>
      <c r="G6" s="62"/>
    </row>
    <row r="7" spans="1:7" x14ac:dyDescent="0.25">
      <c r="A7" s="149" t="s">
        <v>33</v>
      </c>
      <c r="B7" s="150"/>
      <c r="C7" s="151"/>
      <c r="D7" s="60">
        <v>16000</v>
      </c>
      <c r="E7" s="63"/>
      <c r="F7" s="64"/>
      <c r="G7" s="62"/>
    </row>
    <row r="8" spans="1:7" x14ac:dyDescent="0.25">
      <c r="A8" s="149" t="s">
        <v>34</v>
      </c>
      <c r="B8" s="150"/>
      <c r="C8" s="151"/>
      <c r="D8" s="65">
        <v>1000</v>
      </c>
      <c r="E8" s="63">
        <f>SUM(D4:D8)</f>
        <v>75000</v>
      </c>
      <c r="F8" s="64"/>
      <c r="G8" s="62"/>
    </row>
    <row r="9" spans="1:7" x14ac:dyDescent="0.25">
      <c r="A9" s="155" t="s">
        <v>17</v>
      </c>
      <c r="B9" s="156"/>
      <c r="C9" s="157"/>
      <c r="D9" s="59"/>
      <c r="E9" s="58"/>
      <c r="F9" s="63"/>
      <c r="G9" s="62"/>
    </row>
    <row r="10" spans="1:7" x14ac:dyDescent="0.25">
      <c r="A10" s="149" t="s">
        <v>35</v>
      </c>
      <c r="B10" s="150"/>
      <c r="C10" s="151"/>
      <c r="D10" s="60">
        <v>12000</v>
      </c>
      <c r="E10" s="63"/>
      <c r="F10" s="64"/>
      <c r="G10" s="62"/>
    </row>
    <row r="11" spans="1:7" x14ac:dyDescent="0.25">
      <c r="A11" s="149" t="s">
        <v>36</v>
      </c>
      <c r="B11" s="150"/>
      <c r="C11" s="151"/>
      <c r="D11" s="60">
        <v>43000</v>
      </c>
      <c r="E11" s="63"/>
      <c r="F11" s="64"/>
      <c r="G11" s="62"/>
    </row>
    <row r="12" spans="1:7" x14ac:dyDescent="0.25">
      <c r="A12" s="149" t="s">
        <v>29</v>
      </c>
      <c r="B12" s="150"/>
      <c r="C12" s="151"/>
      <c r="D12" s="60">
        <v>3000</v>
      </c>
      <c r="E12" s="63"/>
      <c r="F12" s="64"/>
      <c r="G12" s="62"/>
    </row>
    <row r="13" spans="1:7" x14ac:dyDescent="0.25">
      <c r="A13" s="149" t="s">
        <v>34</v>
      </c>
      <c r="B13" s="150"/>
      <c r="C13" s="151"/>
      <c r="D13" s="66">
        <v>2000</v>
      </c>
      <c r="E13" s="66">
        <f>SUM(D10:D13)</f>
        <v>60000</v>
      </c>
      <c r="F13" s="67">
        <f>E8+E13</f>
        <v>135000</v>
      </c>
      <c r="G13" s="62"/>
    </row>
    <row r="14" spans="1:7" x14ac:dyDescent="0.25">
      <c r="A14" s="155" t="s">
        <v>37</v>
      </c>
      <c r="B14" s="156"/>
      <c r="C14" s="157"/>
      <c r="D14" s="60"/>
      <c r="E14" s="63"/>
      <c r="F14" s="63"/>
      <c r="G14" s="62"/>
    </row>
    <row r="15" spans="1:7" x14ac:dyDescent="0.25">
      <c r="A15" s="149" t="s">
        <v>38</v>
      </c>
      <c r="B15" s="150"/>
      <c r="C15" s="151"/>
      <c r="D15" s="60">
        <v>7000</v>
      </c>
      <c r="E15" s="63"/>
      <c r="F15" s="60"/>
      <c r="G15" s="62"/>
    </row>
    <row r="16" spans="1:7" x14ac:dyDescent="0.25">
      <c r="A16" s="149" t="s">
        <v>39</v>
      </c>
      <c r="B16" s="150"/>
      <c r="C16" s="151"/>
      <c r="D16" s="66">
        <v>5000</v>
      </c>
      <c r="E16" s="63">
        <f>D15+D16</f>
        <v>12000</v>
      </c>
      <c r="F16" s="63"/>
      <c r="G16" s="68"/>
    </row>
    <row r="17" spans="1:7" x14ac:dyDescent="0.25">
      <c r="A17" s="155" t="s">
        <v>18</v>
      </c>
      <c r="B17" s="156"/>
      <c r="C17" s="157"/>
      <c r="D17" s="59"/>
      <c r="E17" s="63"/>
      <c r="F17" s="63"/>
      <c r="G17" s="62"/>
    </row>
    <row r="18" spans="1:7" x14ac:dyDescent="0.25">
      <c r="A18" s="149" t="s">
        <v>40</v>
      </c>
      <c r="B18" s="150"/>
      <c r="C18" s="151"/>
      <c r="D18" s="60">
        <v>5000</v>
      </c>
      <c r="E18" s="63"/>
      <c r="F18" s="59"/>
      <c r="G18" s="62"/>
    </row>
    <row r="19" spans="1:7" x14ac:dyDescent="0.25">
      <c r="A19" s="149" t="s">
        <v>41</v>
      </c>
      <c r="B19" s="150"/>
      <c r="C19" s="151"/>
      <c r="D19" s="60">
        <v>4500</v>
      </c>
      <c r="E19" s="63"/>
      <c r="F19" s="58"/>
      <c r="G19" s="62"/>
    </row>
    <row r="20" spans="1:7" x14ac:dyDescent="0.25">
      <c r="A20" s="149" t="s">
        <v>42</v>
      </c>
      <c r="B20" s="150"/>
      <c r="C20" s="151"/>
      <c r="D20" s="66">
        <v>500</v>
      </c>
      <c r="E20" s="63">
        <f>SUM(D18:D20)</f>
        <v>10000</v>
      </c>
      <c r="F20" s="69">
        <f>E16-E20</f>
        <v>2000</v>
      </c>
      <c r="G20" s="68">
        <f>F13-F20</f>
        <v>133000</v>
      </c>
    </row>
    <row r="21" spans="1:7" x14ac:dyDescent="0.25">
      <c r="A21" s="152" t="s">
        <v>19</v>
      </c>
      <c r="B21" s="153"/>
      <c r="C21" s="154"/>
      <c r="D21" s="58"/>
      <c r="E21" s="70"/>
      <c r="F21" s="59"/>
      <c r="G21" s="71">
        <f>G1-G20</f>
        <v>367000</v>
      </c>
    </row>
    <row r="22" spans="1:7" x14ac:dyDescent="0.25">
      <c r="A22" s="161" t="s">
        <v>20</v>
      </c>
      <c r="B22" s="162"/>
      <c r="C22" s="163"/>
      <c r="D22" s="72"/>
      <c r="E22" s="73"/>
      <c r="F22" s="74"/>
      <c r="G22" s="75"/>
    </row>
    <row r="23" spans="1:7" x14ac:dyDescent="0.25">
      <c r="A23" s="158" t="s">
        <v>43</v>
      </c>
      <c r="B23" s="159"/>
      <c r="C23" s="160"/>
      <c r="D23" s="72"/>
      <c r="E23" s="76">
        <v>20000</v>
      </c>
      <c r="F23" s="72"/>
      <c r="G23" s="75"/>
    </row>
    <row r="24" spans="1:7" x14ac:dyDescent="0.25">
      <c r="A24" s="158" t="s">
        <v>44</v>
      </c>
      <c r="B24" s="159"/>
      <c r="C24" s="160"/>
      <c r="D24" s="72"/>
      <c r="E24" s="77">
        <v>6000</v>
      </c>
      <c r="F24" s="78">
        <f>E23+E24</f>
        <v>26000</v>
      </c>
      <c r="G24" s="75"/>
    </row>
    <row r="25" spans="1:7" x14ac:dyDescent="0.25">
      <c r="A25" s="161" t="s">
        <v>45</v>
      </c>
      <c r="B25" s="162"/>
      <c r="C25" s="163"/>
      <c r="D25" s="72"/>
      <c r="E25" s="73"/>
      <c r="F25" s="72"/>
      <c r="G25" s="75"/>
    </row>
    <row r="26" spans="1:7" x14ac:dyDescent="0.25">
      <c r="A26" s="158" t="s">
        <v>46</v>
      </c>
      <c r="B26" s="159"/>
      <c r="C26" s="160"/>
      <c r="D26" s="72"/>
      <c r="E26" s="76">
        <v>2000</v>
      </c>
      <c r="F26" s="72"/>
      <c r="G26" s="75"/>
    </row>
    <row r="27" spans="1:7" x14ac:dyDescent="0.25">
      <c r="A27" s="158" t="s">
        <v>47</v>
      </c>
      <c r="B27" s="159"/>
      <c r="C27" s="160"/>
      <c r="D27" s="72"/>
      <c r="E27" s="77">
        <v>4000</v>
      </c>
      <c r="F27" s="79">
        <f>E26+E27</f>
        <v>6000</v>
      </c>
      <c r="G27" s="75"/>
    </row>
    <row r="28" spans="1:7" x14ac:dyDescent="0.25">
      <c r="A28" s="80"/>
      <c r="B28" s="81" t="s">
        <v>48</v>
      </c>
      <c r="C28" s="82"/>
      <c r="D28" s="72"/>
      <c r="E28" s="76"/>
      <c r="F28" s="78"/>
      <c r="G28" s="75">
        <f>F24-F27</f>
        <v>20000</v>
      </c>
    </row>
    <row r="29" spans="1:7" x14ac:dyDescent="0.25">
      <c r="A29" s="139" t="s">
        <v>51</v>
      </c>
      <c r="B29" s="109"/>
      <c r="C29" s="110"/>
      <c r="D29" s="1"/>
      <c r="E29" s="3"/>
      <c r="F29" s="1"/>
      <c r="G29" s="28">
        <f>G21-G28</f>
        <v>347000</v>
      </c>
    </row>
    <row r="30" spans="1:7" x14ac:dyDescent="0.25">
      <c r="A30" s="137" t="s">
        <v>50</v>
      </c>
      <c r="B30" s="103"/>
      <c r="C30" s="104"/>
      <c r="D30" s="1"/>
      <c r="E30" s="3"/>
      <c r="F30" s="3"/>
      <c r="G30" s="29">
        <f>(G29*30%)</f>
        <v>104100</v>
      </c>
    </row>
    <row r="31" spans="1:7" ht="18" thickBot="1" x14ac:dyDescent="0.45">
      <c r="A31" s="121" t="s">
        <v>53</v>
      </c>
      <c r="B31" s="122"/>
      <c r="C31" s="123"/>
      <c r="D31" s="4"/>
      <c r="E31" s="4"/>
      <c r="F31" s="4"/>
      <c r="G31" s="86">
        <f>G29-G30</f>
        <v>242900</v>
      </c>
    </row>
    <row r="32" spans="1:7" ht="18" thickTop="1" x14ac:dyDescent="0.4">
      <c r="A32" s="32"/>
      <c r="B32" s="16"/>
      <c r="C32" s="16"/>
      <c r="D32" s="5"/>
      <c r="E32" s="5"/>
      <c r="F32" s="5"/>
      <c r="G32" s="31"/>
    </row>
    <row r="33" spans="1:7" x14ac:dyDescent="0.25">
      <c r="A33" s="24" t="s">
        <v>23</v>
      </c>
      <c r="B33" s="5"/>
      <c r="C33" s="5" t="s">
        <v>24</v>
      </c>
      <c r="D33" s="5"/>
      <c r="E33" s="5"/>
      <c r="F33" s="5" t="s">
        <v>22</v>
      </c>
      <c r="G33" s="30"/>
    </row>
    <row r="34" spans="1:7" ht="15.75" thickBot="1" x14ac:dyDescent="0.3">
      <c r="A34" s="130" t="s">
        <v>25</v>
      </c>
      <c r="B34" s="131"/>
      <c r="C34" s="131" t="s">
        <v>26</v>
      </c>
      <c r="D34" s="131"/>
      <c r="E34" s="131"/>
      <c r="F34" s="131" t="s">
        <v>27</v>
      </c>
      <c r="G34" s="132"/>
    </row>
    <row r="35" spans="1:7" ht="15.75" thickTop="1" x14ac:dyDescent="0.25"/>
  </sheetData>
  <mergeCells count="33">
    <mergeCell ref="A34:B34"/>
    <mergeCell ref="C34:E34"/>
    <mergeCell ref="F34:G34"/>
    <mergeCell ref="A25:C25"/>
    <mergeCell ref="A26:C26"/>
    <mergeCell ref="A27:C27"/>
    <mergeCell ref="A29:C29"/>
    <mergeCell ref="A30:C30"/>
    <mergeCell ref="A31:C31"/>
    <mergeCell ref="A24:C24"/>
    <mergeCell ref="A13:C13"/>
    <mergeCell ref="A17:C17"/>
    <mergeCell ref="A18:C18"/>
    <mergeCell ref="A19:C19"/>
    <mergeCell ref="A20:C20"/>
    <mergeCell ref="A14:C14"/>
    <mergeCell ref="A15:C15"/>
    <mergeCell ref="A16:C16"/>
    <mergeCell ref="A21:C21"/>
    <mergeCell ref="A22:C22"/>
    <mergeCell ref="A23:C23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G31" sqref="G31"/>
    </sheetView>
  </sheetViews>
  <sheetFormatPr baseColWidth="10" defaultColWidth="9.140625" defaultRowHeight="15" x14ac:dyDescent="0.25"/>
  <cols>
    <col min="1" max="3" width="15.42578125" customWidth="1"/>
    <col min="4" max="5" width="11.5703125" bestFit="1" customWidth="1"/>
    <col min="6" max="6" width="12.42578125" customWidth="1"/>
    <col min="7" max="7" width="12.5703125" bestFit="1" customWidth="1"/>
  </cols>
  <sheetData>
    <row r="1" spans="1:7" x14ac:dyDescent="0.25">
      <c r="A1" s="112" t="s">
        <v>14</v>
      </c>
      <c r="B1" s="113"/>
      <c r="C1" s="114"/>
      <c r="D1" s="1"/>
      <c r="E1" s="3"/>
      <c r="F1" s="1"/>
      <c r="G1" s="9">
        <v>500000</v>
      </c>
    </row>
    <row r="2" spans="1:7" x14ac:dyDescent="0.25">
      <c r="A2" s="138" t="s">
        <v>15</v>
      </c>
      <c r="B2" s="113"/>
      <c r="C2" s="114"/>
      <c r="D2" s="1"/>
      <c r="E2" s="3"/>
      <c r="F2" s="7"/>
      <c r="G2" s="25"/>
    </row>
    <row r="3" spans="1:7" x14ac:dyDescent="0.25">
      <c r="A3" s="136" t="s">
        <v>16</v>
      </c>
      <c r="B3" s="106"/>
      <c r="C3" s="107"/>
      <c r="D3" s="3"/>
      <c r="E3" s="7"/>
      <c r="F3" s="7"/>
      <c r="G3" s="26"/>
    </row>
    <row r="4" spans="1:7" x14ac:dyDescent="0.25">
      <c r="A4" s="137" t="s">
        <v>30</v>
      </c>
      <c r="B4" s="103"/>
      <c r="C4" s="104"/>
      <c r="D4" s="7">
        <v>17000</v>
      </c>
      <c r="E4" s="6"/>
      <c r="G4" s="26"/>
    </row>
    <row r="5" spans="1:7" x14ac:dyDescent="0.25">
      <c r="A5" s="137" t="s">
        <v>31</v>
      </c>
      <c r="B5" s="103"/>
      <c r="C5" s="104"/>
      <c r="D5" s="7">
        <v>9000</v>
      </c>
      <c r="E5" s="6"/>
      <c r="G5" s="26"/>
    </row>
    <row r="6" spans="1:7" x14ac:dyDescent="0.25">
      <c r="A6" s="137" t="s">
        <v>32</v>
      </c>
      <c r="B6" s="103"/>
      <c r="C6" s="104"/>
      <c r="D6" s="7">
        <v>32000</v>
      </c>
      <c r="E6" s="6"/>
      <c r="G6" s="26"/>
    </row>
    <row r="7" spans="1:7" x14ac:dyDescent="0.25">
      <c r="A7" s="137" t="s">
        <v>33</v>
      </c>
      <c r="B7" s="103"/>
      <c r="C7" s="104"/>
      <c r="D7" s="7">
        <v>16000</v>
      </c>
      <c r="E7" s="6"/>
      <c r="G7" s="26"/>
    </row>
    <row r="8" spans="1:7" x14ac:dyDescent="0.25">
      <c r="A8" s="137" t="s">
        <v>34</v>
      </c>
      <c r="B8" s="103"/>
      <c r="C8" s="104"/>
      <c r="D8" s="23">
        <v>1000</v>
      </c>
      <c r="E8" s="6">
        <f>SUM(D4:D8)</f>
        <v>75000</v>
      </c>
      <c r="G8" s="26"/>
    </row>
    <row r="9" spans="1:7" x14ac:dyDescent="0.25">
      <c r="A9" s="136" t="s">
        <v>17</v>
      </c>
      <c r="B9" s="106"/>
      <c r="C9" s="107"/>
      <c r="D9" s="3"/>
      <c r="E9" s="1"/>
      <c r="F9" s="6"/>
      <c r="G9" s="26"/>
    </row>
    <row r="10" spans="1:7" x14ac:dyDescent="0.25">
      <c r="A10" s="137" t="s">
        <v>35</v>
      </c>
      <c r="B10" s="103"/>
      <c r="C10" s="104"/>
      <c r="D10" s="7">
        <v>12000</v>
      </c>
      <c r="E10" s="6"/>
      <c r="G10" s="26"/>
    </row>
    <row r="11" spans="1:7" x14ac:dyDescent="0.25">
      <c r="A11" s="137" t="s">
        <v>36</v>
      </c>
      <c r="B11" s="103"/>
      <c r="C11" s="104"/>
      <c r="D11" s="7">
        <v>43000</v>
      </c>
      <c r="E11" s="6"/>
      <c r="G11" s="26"/>
    </row>
    <row r="12" spans="1:7" x14ac:dyDescent="0.25">
      <c r="A12" s="137" t="s">
        <v>29</v>
      </c>
      <c r="B12" s="103"/>
      <c r="C12" s="104"/>
      <c r="D12" s="7">
        <v>3000</v>
      </c>
      <c r="E12" s="6"/>
      <c r="G12" s="26"/>
    </row>
    <row r="13" spans="1:7" x14ac:dyDescent="0.25">
      <c r="A13" s="137" t="s">
        <v>34</v>
      </c>
      <c r="B13" s="103"/>
      <c r="C13" s="104"/>
      <c r="D13" s="8">
        <v>2000</v>
      </c>
      <c r="E13" s="8">
        <f>SUM(D10:D13)</f>
        <v>60000</v>
      </c>
      <c r="F13" s="34">
        <f>E8+E13</f>
        <v>135000</v>
      </c>
      <c r="G13" s="26"/>
    </row>
    <row r="14" spans="1:7" x14ac:dyDescent="0.25">
      <c r="A14" s="136" t="s">
        <v>37</v>
      </c>
      <c r="B14" s="106"/>
      <c r="C14" s="107"/>
      <c r="D14" s="7"/>
      <c r="E14" s="6"/>
      <c r="F14" s="6"/>
      <c r="G14" s="26"/>
    </row>
    <row r="15" spans="1:7" x14ac:dyDescent="0.25">
      <c r="A15" s="137" t="s">
        <v>38</v>
      </c>
      <c r="B15" s="103"/>
      <c r="C15" s="104"/>
      <c r="D15" s="7">
        <v>7000</v>
      </c>
      <c r="E15" s="6"/>
      <c r="F15" s="7"/>
      <c r="G15" s="26"/>
    </row>
    <row r="16" spans="1:7" x14ac:dyDescent="0.25">
      <c r="A16" s="137" t="s">
        <v>39</v>
      </c>
      <c r="B16" s="103"/>
      <c r="C16" s="104"/>
      <c r="D16" s="8">
        <v>5000</v>
      </c>
      <c r="E16" s="6">
        <f>D15+D16</f>
        <v>12000</v>
      </c>
      <c r="F16" s="6"/>
      <c r="G16" s="27"/>
    </row>
    <row r="17" spans="1:7" x14ac:dyDescent="0.25">
      <c r="A17" s="136" t="s">
        <v>18</v>
      </c>
      <c r="B17" s="106"/>
      <c r="C17" s="107"/>
      <c r="D17" s="3"/>
      <c r="E17" s="6"/>
      <c r="F17" s="6"/>
      <c r="G17" s="26"/>
    </row>
    <row r="18" spans="1:7" x14ac:dyDescent="0.25">
      <c r="A18" s="137" t="s">
        <v>40</v>
      </c>
      <c r="B18" s="103"/>
      <c r="C18" s="104"/>
      <c r="D18" s="7">
        <v>5000</v>
      </c>
      <c r="E18" s="6"/>
      <c r="F18" s="3"/>
      <c r="G18" s="26"/>
    </row>
    <row r="19" spans="1:7" x14ac:dyDescent="0.25">
      <c r="A19" s="137" t="s">
        <v>41</v>
      </c>
      <c r="B19" s="103"/>
      <c r="C19" s="104"/>
      <c r="D19" s="7">
        <v>4500</v>
      </c>
      <c r="E19" s="6"/>
      <c r="F19" s="1"/>
      <c r="G19" s="26"/>
    </row>
    <row r="20" spans="1:7" x14ac:dyDescent="0.25">
      <c r="A20" s="137" t="s">
        <v>42</v>
      </c>
      <c r="B20" s="103"/>
      <c r="C20" s="104"/>
      <c r="D20" s="8">
        <v>500</v>
      </c>
      <c r="E20" s="6">
        <f>SUM(D18:D20)</f>
        <v>10000</v>
      </c>
      <c r="F20" s="19">
        <f>E16-E20</f>
        <v>2000</v>
      </c>
      <c r="G20" s="27">
        <f>F13-F20</f>
        <v>133000</v>
      </c>
    </row>
    <row r="21" spans="1:7" x14ac:dyDescent="0.25">
      <c r="A21" s="138" t="s">
        <v>19</v>
      </c>
      <c r="B21" s="113"/>
      <c r="C21" s="114"/>
      <c r="D21" s="1"/>
      <c r="E21" s="33"/>
      <c r="F21" s="3"/>
      <c r="G21" s="28">
        <f>G1-G20</f>
        <v>367000</v>
      </c>
    </row>
    <row r="22" spans="1:7" x14ac:dyDescent="0.25">
      <c r="A22" s="161" t="s">
        <v>45</v>
      </c>
      <c r="B22" s="162"/>
      <c r="C22" s="163"/>
      <c r="D22" s="72"/>
      <c r="E22" s="73"/>
      <c r="F22" s="72"/>
      <c r="G22" s="75"/>
    </row>
    <row r="23" spans="1:7" x14ac:dyDescent="0.25">
      <c r="A23" s="158" t="s">
        <v>46</v>
      </c>
      <c r="B23" s="159"/>
      <c r="C23" s="160"/>
      <c r="D23" s="72"/>
      <c r="E23" s="76">
        <v>10000</v>
      </c>
      <c r="F23" s="72"/>
      <c r="G23" s="75"/>
    </row>
    <row r="24" spans="1:7" x14ac:dyDescent="0.25">
      <c r="A24" s="158" t="s">
        <v>47</v>
      </c>
      <c r="B24" s="159"/>
      <c r="C24" s="160"/>
      <c r="D24" s="72"/>
      <c r="E24" s="77">
        <v>20000</v>
      </c>
      <c r="F24" s="83">
        <f>E23+E24</f>
        <v>30000</v>
      </c>
      <c r="G24" s="75"/>
    </row>
    <row r="25" spans="1:7" x14ac:dyDescent="0.25">
      <c r="A25" s="161" t="s">
        <v>20</v>
      </c>
      <c r="B25" s="162"/>
      <c r="C25" s="163"/>
      <c r="D25" s="72"/>
      <c r="E25" s="73"/>
      <c r="F25" s="73"/>
      <c r="G25" s="75"/>
    </row>
    <row r="26" spans="1:7" x14ac:dyDescent="0.25">
      <c r="A26" s="158" t="s">
        <v>43</v>
      </c>
      <c r="B26" s="159"/>
      <c r="C26" s="160"/>
      <c r="D26" s="72"/>
      <c r="E26" s="76">
        <v>20000</v>
      </c>
      <c r="F26" s="72"/>
      <c r="G26" s="75"/>
    </row>
    <row r="27" spans="1:7" x14ac:dyDescent="0.25">
      <c r="A27" s="158" t="s">
        <v>44</v>
      </c>
      <c r="B27" s="159"/>
      <c r="C27" s="160"/>
      <c r="D27" s="72"/>
      <c r="E27" s="77">
        <v>6000</v>
      </c>
      <c r="F27" s="84">
        <f>E26+E27</f>
        <v>26000</v>
      </c>
      <c r="G27" s="75"/>
    </row>
    <row r="28" spans="1:7" x14ac:dyDescent="0.25">
      <c r="A28" s="80"/>
      <c r="B28" s="81" t="s">
        <v>72</v>
      </c>
      <c r="C28" s="82"/>
      <c r="D28" s="72"/>
      <c r="E28" s="76"/>
      <c r="F28" s="78"/>
      <c r="G28" s="75">
        <f>F24-F27</f>
        <v>4000</v>
      </c>
    </row>
    <row r="29" spans="1:7" x14ac:dyDescent="0.25">
      <c r="A29" s="139" t="s">
        <v>52</v>
      </c>
      <c r="B29" s="109"/>
      <c r="C29" s="110"/>
      <c r="D29" s="1"/>
      <c r="E29" s="3"/>
      <c r="F29" s="1"/>
      <c r="G29" s="28">
        <f>G21+G28</f>
        <v>371000</v>
      </c>
    </row>
    <row r="30" spans="1:7" x14ac:dyDescent="0.25">
      <c r="A30" s="137" t="s">
        <v>50</v>
      </c>
      <c r="B30" s="103"/>
      <c r="C30" s="104"/>
      <c r="D30" s="1"/>
      <c r="E30" s="3"/>
      <c r="F30" s="3"/>
      <c r="G30" s="29">
        <f>(G29*30%)</f>
        <v>111300</v>
      </c>
    </row>
    <row r="31" spans="1:7" ht="18" thickBot="1" x14ac:dyDescent="0.45">
      <c r="A31" s="121" t="s">
        <v>53</v>
      </c>
      <c r="B31" s="122"/>
      <c r="C31" s="123"/>
      <c r="D31" s="4"/>
      <c r="E31" s="4"/>
      <c r="F31" s="4"/>
      <c r="G31" s="86">
        <f>G29-G30</f>
        <v>259700</v>
      </c>
    </row>
    <row r="32" spans="1:7" ht="18" thickTop="1" x14ac:dyDescent="0.4">
      <c r="A32" s="32"/>
      <c r="B32" s="16"/>
      <c r="C32" s="16"/>
      <c r="D32" s="5"/>
      <c r="E32" s="5"/>
      <c r="F32" s="5"/>
      <c r="G32" s="31"/>
    </row>
    <row r="33" spans="1:7" x14ac:dyDescent="0.25">
      <c r="A33" s="24" t="s">
        <v>23</v>
      </c>
      <c r="B33" s="5"/>
      <c r="C33" s="5" t="s">
        <v>24</v>
      </c>
      <c r="D33" s="5"/>
      <c r="E33" s="5"/>
      <c r="F33" s="5" t="s">
        <v>22</v>
      </c>
      <c r="G33" s="30"/>
    </row>
    <row r="34" spans="1:7" ht="15.75" thickBot="1" x14ac:dyDescent="0.3">
      <c r="A34" s="130" t="s">
        <v>25</v>
      </c>
      <c r="B34" s="131"/>
      <c r="C34" s="131" t="s">
        <v>26</v>
      </c>
      <c r="D34" s="131"/>
      <c r="E34" s="131"/>
      <c r="F34" s="131" t="s">
        <v>27</v>
      </c>
      <c r="G34" s="132"/>
    </row>
    <row r="35" spans="1:7" ht="15.75" thickTop="1" x14ac:dyDescent="0.25"/>
  </sheetData>
  <mergeCells count="33">
    <mergeCell ref="A34:B34"/>
    <mergeCell ref="C34:E34"/>
    <mergeCell ref="F34:G34"/>
    <mergeCell ref="A22:C22"/>
    <mergeCell ref="A23:C23"/>
    <mergeCell ref="A24:C24"/>
    <mergeCell ref="A29:C29"/>
    <mergeCell ref="A30:C30"/>
    <mergeCell ref="A31:C31"/>
    <mergeCell ref="A27:C27"/>
    <mergeCell ref="A19:C19"/>
    <mergeCell ref="A20:C20"/>
    <mergeCell ref="A21:C21"/>
    <mergeCell ref="A25:C25"/>
    <mergeCell ref="A26:C26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0" zoomScaleNormal="100" workbookViewId="0">
      <selection activeCell="I54" sqref="I54"/>
    </sheetView>
  </sheetViews>
  <sheetFormatPr baseColWidth="10" defaultColWidth="9.140625" defaultRowHeight="15" x14ac:dyDescent="0.25"/>
  <cols>
    <col min="3" max="3" width="21.140625" customWidth="1"/>
  </cols>
  <sheetData>
    <row r="1" spans="1:7" x14ac:dyDescent="0.25">
      <c r="A1" s="164" t="s">
        <v>54</v>
      </c>
      <c r="B1" s="165"/>
      <c r="C1" s="165"/>
      <c r="D1" s="165"/>
      <c r="E1" s="165"/>
      <c r="F1" s="165"/>
      <c r="G1" s="166"/>
    </row>
    <row r="2" spans="1:7" ht="15.75" thickBot="1" x14ac:dyDescent="0.3">
      <c r="A2" s="167" t="s">
        <v>28</v>
      </c>
      <c r="B2" s="119"/>
      <c r="C2" s="119"/>
      <c r="D2" s="119"/>
      <c r="E2" s="119"/>
      <c r="F2" s="119"/>
      <c r="G2" s="168"/>
    </row>
    <row r="3" spans="1:7" ht="15.75" thickTop="1" x14ac:dyDescent="0.25">
      <c r="A3" s="169" t="s">
        <v>55</v>
      </c>
      <c r="B3" s="170"/>
      <c r="C3" s="171"/>
      <c r="D3" s="3"/>
      <c r="E3" s="3"/>
      <c r="F3" s="1"/>
      <c r="G3" s="3"/>
    </row>
    <row r="4" spans="1:7" x14ac:dyDescent="0.25">
      <c r="A4" s="172" t="s">
        <v>4</v>
      </c>
      <c r="B4" s="109"/>
      <c r="C4" s="110"/>
      <c r="D4" s="3"/>
      <c r="E4" s="3"/>
      <c r="F4" s="7">
        <v>0</v>
      </c>
      <c r="G4" s="6"/>
    </row>
    <row r="5" spans="1:7" x14ac:dyDescent="0.25">
      <c r="A5" s="173" t="s">
        <v>0</v>
      </c>
      <c r="B5" s="103"/>
      <c r="C5" s="104"/>
      <c r="D5" s="3"/>
      <c r="E5" s="6">
        <v>0</v>
      </c>
      <c r="F5" s="7"/>
      <c r="G5" s="6"/>
    </row>
    <row r="6" spans="1:7" x14ac:dyDescent="0.25">
      <c r="A6" s="103" t="s">
        <v>1</v>
      </c>
      <c r="B6" s="103"/>
      <c r="C6" s="104"/>
      <c r="D6" s="3"/>
      <c r="E6" s="8">
        <v>0</v>
      </c>
      <c r="F6" s="8">
        <v>0</v>
      </c>
      <c r="G6" s="8">
        <v>0</v>
      </c>
    </row>
    <row r="7" spans="1:7" x14ac:dyDescent="0.25">
      <c r="A7" s="113" t="s">
        <v>2</v>
      </c>
      <c r="B7" s="113"/>
      <c r="C7" s="114"/>
      <c r="D7" s="3"/>
      <c r="E7" s="3"/>
      <c r="F7" s="1"/>
      <c r="G7" s="88">
        <v>0</v>
      </c>
    </row>
    <row r="8" spans="1:7" x14ac:dyDescent="0.25">
      <c r="A8" s="169" t="s">
        <v>56</v>
      </c>
      <c r="B8" s="170"/>
      <c r="C8" s="171"/>
      <c r="D8" s="3"/>
      <c r="E8" s="3"/>
      <c r="F8" s="1"/>
      <c r="G8" s="3"/>
    </row>
    <row r="9" spans="1:7" x14ac:dyDescent="0.25">
      <c r="A9" s="103" t="s">
        <v>3</v>
      </c>
      <c r="B9" s="103"/>
      <c r="C9" s="104"/>
      <c r="D9" s="6"/>
      <c r="E9" s="3"/>
      <c r="F9" s="7">
        <v>0</v>
      </c>
      <c r="G9" s="3"/>
    </row>
    <row r="10" spans="1:7" x14ac:dyDescent="0.25">
      <c r="A10" s="173" t="s">
        <v>5</v>
      </c>
      <c r="B10" s="103"/>
      <c r="C10" s="104"/>
      <c r="D10" s="6">
        <v>0</v>
      </c>
      <c r="E10" s="6"/>
      <c r="F10" s="1"/>
      <c r="G10" s="3"/>
    </row>
    <row r="11" spans="1:7" x14ac:dyDescent="0.25">
      <c r="A11" s="103" t="s">
        <v>6</v>
      </c>
      <c r="B11" s="103"/>
      <c r="C11" s="104"/>
      <c r="D11" s="8">
        <v>0</v>
      </c>
      <c r="E11" s="6"/>
      <c r="F11" s="1"/>
      <c r="G11" s="3"/>
    </row>
    <row r="12" spans="1:7" x14ac:dyDescent="0.25">
      <c r="A12" s="174" t="s">
        <v>7</v>
      </c>
      <c r="B12" s="113"/>
      <c r="C12" s="114"/>
      <c r="D12" s="1"/>
      <c r="E12" s="88">
        <v>0</v>
      </c>
      <c r="F12" s="1"/>
      <c r="G12" s="3"/>
    </row>
    <row r="13" spans="1:7" x14ac:dyDescent="0.25">
      <c r="A13" s="173" t="s">
        <v>8</v>
      </c>
      <c r="B13" s="103"/>
      <c r="C13" s="104"/>
      <c r="D13" s="89">
        <v>0</v>
      </c>
      <c r="E13" s="6"/>
      <c r="F13" s="1"/>
      <c r="G13" s="3"/>
    </row>
    <row r="14" spans="1:7" x14ac:dyDescent="0.25">
      <c r="A14" s="173" t="s">
        <v>9</v>
      </c>
      <c r="B14" s="103"/>
      <c r="C14" s="104"/>
      <c r="D14" s="8">
        <v>0</v>
      </c>
      <c r="E14" s="91">
        <v>0</v>
      </c>
      <c r="F14" s="1"/>
      <c r="G14" s="3"/>
    </row>
    <row r="15" spans="1:7" x14ac:dyDescent="0.25">
      <c r="A15" s="174" t="s">
        <v>10</v>
      </c>
      <c r="B15" s="113"/>
      <c r="C15" s="114"/>
      <c r="D15" s="1"/>
      <c r="E15" s="3"/>
      <c r="F15" s="90">
        <v>0</v>
      </c>
      <c r="G15" s="3"/>
    </row>
    <row r="16" spans="1:7" x14ac:dyDescent="0.25">
      <c r="A16" s="173" t="s">
        <v>11</v>
      </c>
      <c r="B16" s="103"/>
      <c r="C16" s="104"/>
      <c r="D16" s="1"/>
      <c r="E16" s="3"/>
      <c r="F16" s="7">
        <v>0</v>
      </c>
      <c r="G16" s="3"/>
    </row>
    <row r="17" spans="1:7" x14ac:dyDescent="0.25">
      <c r="A17" s="173" t="s">
        <v>12</v>
      </c>
      <c r="B17" s="103"/>
      <c r="C17" s="104"/>
      <c r="D17" s="1"/>
      <c r="E17" s="3"/>
      <c r="F17" s="8">
        <v>0</v>
      </c>
      <c r="G17" s="3"/>
    </row>
    <row r="18" spans="1:7" x14ac:dyDescent="0.25">
      <c r="A18" s="174" t="s">
        <v>13</v>
      </c>
      <c r="B18" s="113"/>
      <c r="C18" s="114"/>
      <c r="D18" s="1"/>
      <c r="E18" s="3"/>
      <c r="F18" s="1"/>
      <c r="G18" s="90">
        <v>0</v>
      </c>
    </row>
    <row r="19" spans="1:7" x14ac:dyDescent="0.25">
      <c r="A19" s="174" t="s">
        <v>14</v>
      </c>
      <c r="B19" s="113"/>
      <c r="C19" s="114"/>
      <c r="D19" s="1"/>
      <c r="E19" s="3"/>
      <c r="F19" s="1"/>
      <c r="G19" s="88">
        <v>0</v>
      </c>
    </row>
    <row r="20" spans="1:7" x14ac:dyDescent="0.25">
      <c r="A20" s="169" t="s">
        <v>57</v>
      </c>
      <c r="B20" s="170"/>
      <c r="C20" s="171"/>
      <c r="D20" s="1"/>
      <c r="E20" s="3"/>
      <c r="F20" s="1"/>
      <c r="G20" s="3"/>
    </row>
    <row r="21" spans="1:7" x14ac:dyDescent="0.25">
      <c r="A21" s="174" t="s">
        <v>15</v>
      </c>
      <c r="B21" s="113"/>
      <c r="C21" s="114"/>
      <c r="D21" s="1"/>
      <c r="E21" s="3"/>
      <c r="F21" s="7"/>
      <c r="G21" s="88">
        <v>0</v>
      </c>
    </row>
    <row r="22" spans="1:7" x14ac:dyDescent="0.25">
      <c r="A22" s="175" t="s">
        <v>16</v>
      </c>
      <c r="B22" s="106"/>
      <c r="C22" s="107"/>
      <c r="D22" s="1"/>
      <c r="E22" s="6"/>
      <c r="F22" s="7">
        <v>0</v>
      </c>
      <c r="G22" s="3"/>
    </row>
    <row r="23" spans="1:7" x14ac:dyDescent="0.25">
      <c r="A23" s="173" t="s">
        <v>58</v>
      </c>
      <c r="B23" s="103"/>
      <c r="C23" s="104"/>
      <c r="D23" s="1"/>
      <c r="E23" s="6">
        <v>0</v>
      </c>
      <c r="F23" s="1"/>
      <c r="G23" s="3"/>
    </row>
    <row r="24" spans="1:7" x14ac:dyDescent="0.25">
      <c r="A24" s="173" t="s">
        <v>59</v>
      </c>
      <c r="B24" s="103"/>
      <c r="C24" s="104"/>
      <c r="D24" s="1"/>
      <c r="E24" s="6">
        <v>0</v>
      </c>
      <c r="F24" s="1"/>
      <c r="G24" s="3"/>
    </row>
    <row r="25" spans="1:7" x14ac:dyDescent="0.25">
      <c r="A25" s="173" t="s">
        <v>60</v>
      </c>
      <c r="B25" s="103"/>
      <c r="C25" s="104"/>
      <c r="D25" s="1"/>
      <c r="E25" s="6">
        <v>0</v>
      </c>
      <c r="F25" s="1"/>
      <c r="G25" s="3"/>
    </row>
    <row r="26" spans="1:7" x14ac:dyDescent="0.25">
      <c r="A26" s="173" t="s">
        <v>61</v>
      </c>
      <c r="B26" s="103"/>
      <c r="C26" s="104"/>
      <c r="D26" s="1"/>
      <c r="E26" s="8">
        <v>0</v>
      </c>
      <c r="F26" s="1"/>
      <c r="G26" s="3"/>
    </row>
    <row r="27" spans="1:7" x14ac:dyDescent="0.25">
      <c r="A27" s="173" t="s">
        <v>62</v>
      </c>
      <c r="B27" s="103"/>
      <c r="C27" s="104"/>
      <c r="D27" s="6"/>
      <c r="E27" s="6"/>
      <c r="F27" s="1"/>
      <c r="G27" s="3"/>
    </row>
    <row r="28" spans="1:7" x14ac:dyDescent="0.25">
      <c r="A28" s="175" t="s">
        <v>17</v>
      </c>
      <c r="B28" s="106"/>
      <c r="C28" s="107"/>
      <c r="D28" s="3"/>
      <c r="E28" s="6"/>
      <c r="F28" s="92">
        <v>0</v>
      </c>
      <c r="G28" s="3"/>
    </row>
    <row r="29" spans="1:7" x14ac:dyDescent="0.25">
      <c r="A29" s="173" t="s">
        <v>63</v>
      </c>
      <c r="B29" s="103"/>
      <c r="C29" s="104"/>
      <c r="D29" s="1"/>
      <c r="E29" s="6">
        <v>0</v>
      </c>
      <c r="F29" s="1"/>
      <c r="G29" s="3"/>
    </row>
    <row r="30" spans="1:7" x14ac:dyDescent="0.25">
      <c r="A30" s="173" t="s">
        <v>59</v>
      </c>
      <c r="B30" s="103"/>
      <c r="C30" s="104"/>
      <c r="D30" s="1"/>
      <c r="E30" s="6">
        <v>0</v>
      </c>
      <c r="F30" s="1"/>
      <c r="G30" s="3"/>
    </row>
    <row r="31" spans="1:7" x14ac:dyDescent="0.25">
      <c r="A31" s="173" t="s">
        <v>64</v>
      </c>
      <c r="B31" s="103"/>
      <c r="C31" s="104"/>
      <c r="D31" s="1"/>
      <c r="E31" s="6">
        <v>0</v>
      </c>
      <c r="F31" s="1"/>
      <c r="G31" s="3"/>
    </row>
    <row r="32" spans="1:7" x14ac:dyDescent="0.25">
      <c r="A32" s="173" t="s">
        <v>61</v>
      </c>
      <c r="B32" s="103"/>
      <c r="C32" s="104"/>
      <c r="D32" s="1"/>
      <c r="E32" s="6">
        <v>0</v>
      </c>
      <c r="F32" s="1"/>
      <c r="G32" s="3"/>
    </row>
    <row r="33" spans="1:7" x14ac:dyDescent="0.25">
      <c r="A33" s="173" t="s">
        <v>29</v>
      </c>
      <c r="B33" s="103"/>
      <c r="C33" s="104"/>
      <c r="D33" s="7"/>
      <c r="E33" s="33"/>
      <c r="F33" s="1"/>
      <c r="G33" s="3"/>
    </row>
    <row r="34" spans="1:7" x14ac:dyDescent="0.25">
      <c r="A34" s="175" t="s">
        <v>18</v>
      </c>
      <c r="B34" s="106"/>
      <c r="C34" s="107"/>
      <c r="D34" s="3"/>
      <c r="E34" s="6"/>
      <c r="F34" s="90">
        <v>0</v>
      </c>
      <c r="G34" s="3"/>
    </row>
    <row r="35" spans="1:7" x14ac:dyDescent="0.25">
      <c r="A35" s="173" t="s">
        <v>65</v>
      </c>
      <c r="B35" s="103"/>
      <c r="C35" s="104"/>
      <c r="D35" s="1"/>
      <c r="E35" s="6">
        <v>0</v>
      </c>
      <c r="F35" s="1"/>
      <c r="G35" s="3"/>
    </row>
    <row r="36" spans="1:7" x14ac:dyDescent="0.25">
      <c r="A36" s="173" t="s">
        <v>66</v>
      </c>
      <c r="B36" s="103"/>
      <c r="C36" s="104"/>
      <c r="D36" s="1"/>
      <c r="E36" s="6">
        <v>0</v>
      </c>
      <c r="F36" s="1"/>
      <c r="G36" s="3"/>
    </row>
    <row r="37" spans="1:7" x14ac:dyDescent="0.25">
      <c r="A37" s="173" t="s">
        <v>67</v>
      </c>
      <c r="B37" s="103"/>
      <c r="C37" s="104"/>
      <c r="D37" s="1"/>
      <c r="E37" s="8">
        <v>0</v>
      </c>
      <c r="F37" s="1"/>
      <c r="G37" s="3"/>
    </row>
    <row r="38" spans="1:7" x14ac:dyDescent="0.25">
      <c r="A38" s="174" t="s">
        <v>19</v>
      </c>
      <c r="B38" s="113"/>
      <c r="C38" s="114"/>
      <c r="D38" s="1"/>
      <c r="E38" s="6"/>
      <c r="F38" s="1"/>
      <c r="G38" s="93">
        <v>0</v>
      </c>
    </row>
    <row r="39" spans="1:7" x14ac:dyDescent="0.25">
      <c r="A39" s="173" t="s">
        <v>20</v>
      </c>
      <c r="B39" s="103"/>
      <c r="C39" s="104"/>
      <c r="D39" s="1"/>
      <c r="E39" s="3"/>
      <c r="F39" s="6">
        <v>0</v>
      </c>
      <c r="G39" s="6"/>
    </row>
    <row r="40" spans="1:7" x14ac:dyDescent="0.25">
      <c r="A40" s="173" t="s">
        <v>68</v>
      </c>
      <c r="B40" s="103"/>
      <c r="C40" s="104"/>
      <c r="D40" s="1"/>
      <c r="E40" s="3"/>
      <c r="F40" s="91">
        <v>0</v>
      </c>
      <c r="G40" s="6">
        <v>0</v>
      </c>
    </row>
    <row r="41" spans="1:7" x14ac:dyDescent="0.25">
      <c r="A41" s="172" t="s">
        <v>69</v>
      </c>
      <c r="B41" s="109"/>
      <c r="C41" s="110"/>
      <c r="D41" s="1"/>
      <c r="E41" s="3"/>
      <c r="F41" s="1"/>
      <c r="G41" s="33">
        <v>0</v>
      </c>
    </row>
    <row r="42" spans="1:7" x14ac:dyDescent="0.25">
      <c r="A42" s="173" t="s">
        <v>70</v>
      </c>
      <c r="B42" s="103"/>
      <c r="C42" s="104"/>
      <c r="D42" s="1"/>
      <c r="E42" s="3"/>
      <c r="F42" s="1"/>
      <c r="G42" s="6">
        <v>0</v>
      </c>
    </row>
    <row r="43" spans="1:7" x14ac:dyDescent="0.25">
      <c r="A43" s="172" t="s">
        <v>71</v>
      </c>
      <c r="B43" s="109"/>
      <c r="C43" s="110"/>
      <c r="D43" s="1"/>
      <c r="E43" s="3"/>
      <c r="F43" s="1"/>
      <c r="G43" s="33">
        <v>0</v>
      </c>
    </row>
    <row r="44" spans="1:7" x14ac:dyDescent="0.25">
      <c r="A44" s="173" t="s">
        <v>21</v>
      </c>
      <c r="B44" s="103"/>
      <c r="C44" s="104"/>
      <c r="D44" s="1"/>
      <c r="E44" s="3"/>
      <c r="F44" s="3"/>
      <c r="G44" s="8">
        <v>0</v>
      </c>
    </row>
    <row r="45" spans="1:7" ht="15.75" thickBot="1" x14ac:dyDescent="0.3">
      <c r="A45" s="178" t="s">
        <v>53</v>
      </c>
      <c r="B45" s="122"/>
      <c r="C45" s="123"/>
      <c r="D45" s="4"/>
      <c r="E45" s="4"/>
      <c r="F45" s="4"/>
      <c r="G45" s="99">
        <v>0</v>
      </c>
    </row>
    <row r="46" spans="1:7" ht="15.75" thickTop="1" x14ac:dyDescent="0.25">
      <c r="A46" s="96"/>
      <c r="B46" s="94"/>
      <c r="C46" s="94"/>
      <c r="D46" s="94"/>
      <c r="E46" s="94"/>
      <c r="F46" s="94"/>
      <c r="G46" s="1"/>
    </row>
    <row r="47" spans="1:7" x14ac:dyDescent="0.25">
      <c r="A47" s="97"/>
      <c r="B47" s="5"/>
      <c r="C47" s="5"/>
      <c r="D47" s="5"/>
      <c r="E47" s="5"/>
      <c r="F47" s="5"/>
      <c r="G47" s="1"/>
    </row>
    <row r="48" spans="1:7" x14ac:dyDescent="0.25">
      <c r="A48" s="98"/>
      <c r="B48" s="95"/>
      <c r="C48" s="35"/>
      <c r="D48" s="5"/>
      <c r="E48" s="5"/>
      <c r="F48" s="5"/>
      <c r="G48" s="1"/>
    </row>
    <row r="49" spans="1:7" x14ac:dyDescent="0.25">
      <c r="A49" s="97" t="s">
        <v>23</v>
      </c>
      <c r="B49" s="5"/>
      <c r="C49" s="5" t="s">
        <v>24</v>
      </c>
      <c r="D49" s="5"/>
      <c r="E49" s="5"/>
      <c r="F49" s="5" t="s">
        <v>22</v>
      </c>
      <c r="G49" s="1"/>
    </row>
    <row r="50" spans="1:7" x14ac:dyDescent="0.25">
      <c r="A50" s="179" t="s">
        <v>25</v>
      </c>
      <c r="B50" s="176"/>
      <c r="C50" s="176" t="s">
        <v>26</v>
      </c>
      <c r="D50" s="176"/>
      <c r="E50" s="176"/>
      <c r="F50" s="176" t="s">
        <v>27</v>
      </c>
      <c r="G50" s="177"/>
    </row>
  </sheetData>
  <mergeCells count="48">
    <mergeCell ref="F50:G50"/>
    <mergeCell ref="A43:C43"/>
    <mergeCell ref="A44:C44"/>
    <mergeCell ref="A45:C45"/>
    <mergeCell ref="A50:B50"/>
    <mergeCell ref="C50:E50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A1:G1"/>
    <mergeCell ref="A2:G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RESULTADO</vt:lpstr>
      <vt:lpstr>GASTOS DE OPERACION</vt:lpstr>
      <vt:lpstr>GASTOS DE OPERACION 1</vt:lpstr>
      <vt:lpstr>GASTOS DE OPERACION 2</vt:lpstr>
      <vt:lpstr>GASTOS DE OPERACION 2 O. G.</vt:lpstr>
      <vt:lpstr>FORMATO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</dc:creator>
  <cp:lastModifiedBy>Alumno</cp:lastModifiedBy>
  <dcterms:created xsi:type="dcterms:W3CDTF">2014-09-14T22:44:57Z</dcterms:created>
  <dcterms:modified xsi:type="dcterms:W3CDTF">2014-09-17T15:16:50Z</dcterms:modified>
</cp:coreProperties>
</file>